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Nikolaeva_n_d\Desktop\на сайт\"/>
    </mc:Choice>
  </mc:AlternateContent>
  <xr:revisionPtr revIDLastSave="0" documentId="13_ncr:1_{BA89ADFE-F7C5-438F-9149-520E71EE865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024" sheetId="1" r:id="rId1"/>
    <sheet name="05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460" i="2" l="1"/>
  <c r="R459" i="2"/>
  <c r="P457" i="2"/>
  <c r="M457" i="2"/>
  <c r="K457" i="2"/>
  <c r="J456" i="2"/>
  <c r="L456" i="2" s="1"/>
  <c r="R456" i="2" s="1"/>
  <c r="S456" i="2" s="1"/>
  <c r="J455" i="2"/>
  <c r="L455" i="2" s="1"/>
  <c r="R455" i="2" s="1"/>
  <c r="S455" i="2" s="1"/>
  <c r="Q454" i="2"/>
  <c r="J454" i="2"/>
  <c r="L454" i="2" s="1"/>
  <c r="R454" i="2" s="1"/>
  <c r="Q453" i="2"/>
  <c r="J453" i="2"/>
  <c r="L453" i="2" s="1"/>
  <c r="R453" i="2" s="1"/>
  <c r="J452" i="2"/>
  <c r="L452" i="2" s="1"/>
  <c r="R452" i="2" s="1"/>
  <c r="S452" i="2" s="1"/>
  <c r="J451" i="2"/>
  <c r="L451" i="2" s="1"/>
  <c r="R451" i="2" s="1"/>
  <c r="S451" i="2" s="1"/>
  <c r="Q450" i="2"/>
  <c r="J450" i="2"/>
  <c r="L450" i="2" s="1"/>
  <c r="R450" i="2" s="1"/>
  <c r="Q449" i="2"/>
  <c r="J449" i="2"/>
  <c r="L449" i="2" s="1"/>
  <c r="R449" i="2" s="1"/>
  <c r="S449" i="2" s="1"/>
  <c r="J448" i="2"/>
  <c r="L448" i="2" s="1"/>
  <c r="R448" i="2" s="1"/>
  <c r="S448" i="2" s="1"/>
  <c r="Q447" i="2"/>
  <c r="J447" i="2"/>
  <c r="L447" i="2" s="1"/>
  <c r="R447" i="2" s="1"/>
  <c r="S446" i="2"/>
  <c r="J445" i="2"/>
  <c r="L445" i="2" s="1"/>
  <c r="R445" i="2" s="1"/>
  <c r="S445" i="2" s="1"/>
  <c r="Q444" i="2"/>
  <c r="J444" i="2"/>
  <c r="L444" i="2" s="1"/>
  <c r="R444" i="2" s="1"/>
  <c r="S444" i="2" s="1"/>
  <c r="J443" i="2"/>
  <c r="L443" i="2" s="1"/>
  <c r="R443" i="2" s="1"/>
  <c r="S443" i="2" s="1"/>
  <c r="J442" i="2"/>
  <c r="L442" i="2" s="1"/>
  <c r="R442" i="2" s="1"/>
  <c r="S442" i="2" s="1"/>
  <c r="J441" i="2"/>
  <c r="L441" i="2" s="1"/>
  <c r="R441" i="2" s="1"/>
  <c r="S441" i="2" s="1"/>
  <c r="Q440" i="2"/>
  <c r="J440" i="2"/>
  <c r="L440" i="2" s="1"/>
  <c r="R440" i="2" s="1"/>
  <c r="Q439" i="2"/>
  <c r="J439" i="2"/>
  <c r="L439" i="2" s="1"/>
  <c r="R439" i="2" s="1"/>
  <c r="Q438" i="2"/>
  <c r="J438" i="2"/>
  <c r="L438" i="2" s="1"/>
  <c r="R438" i="2" s="1"/>
  <c r="A438" i="2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J437" i="2"/>
  <c r="L437" i="2" s="1"/>
  <c r="R413" i="2"/>
  <c r="R412" i="2"/>
  <c r="M410" i="2"/>
  <c r="K410" i="2"/>
  <c r="J409" i="2"/>
  <c r="L409" i="2" s="1"/>
  <c r="R409" i="2" s="1"/>
  <c r="S409" i="2" s="1"/>
  <c r="J408" i="2"/>
  <c r="L408" i="2" s="1"/>
  <c r="R408" i="2" s="1"/>
  <c r="S408" i="2" s="1"/>
  <c r="J407" i="2"/>
  <c r="L407" i="2" s="1"/>
  <c r="R407" i="2" s="1"/>
  <c r="S407" i="2" s="1"/>
  <c r="Q406" i="2"/>
  <c r="J406" i="2"/>
  <c r="L406" i="2" s="1"/>
  <c r="R406" i="2" s="1"/>
  <c r="S406" i="2" s="1"/>
  <c r="J405" i="2"/>
  <c r="L405" i="2" s="1"/>
  <c r="R405" i="2" s="1"/>
  <c r="S405" i="2" s="1"/>
  <c r="J404" i="2"/>
  <c r="L404" i="2" s="1"/>
  <c r="R404" i="2" s="1"/>
  <c r="S404" i="2" s="1"/>
  <c r="J403" i="2"/>
  <c r="L403" i="2" s="1"/>
  <c r="R403" i="2" s="1"/>
  <c r="S403" i="2" s="1"/>
  <c r="J402" i="2"/>
  <c r="L402" i="2" s="1"/>
  <c r="R402" i="2" s="1"/>
  <c r="S402" i="2" s="1"/>
  <c r="J401" i="2"/>
  <c r="L401" i="2" s="1"/>
  <c r="R401" i="2" s="1"/>
  <c r="S401" i="2" s="1"/>
  <c r="J400" i="2"/>
  <c r="L400" i="2" s="1"/>
  <c r="R400" i="2" s="1"/>
  <c r="S400" i="2" s="1"/>
  <c r="J399" i="2"/>
  <c r="L399" i="2" s="1"/>
  <c r="R399" i="2" s="1"/>
  <c r="S399" i="2" s="1"/>
  <c r="Q398" i="2"/>
  <c r="J398" i="2"/>
  <c r="L398" i="2" s="1"/>
  <c r="R398" i="2" s="1"/>
  <c r="J397" i="2"/>
  <c r="L397" i="2" s="1"/>
  <c r="R397" i="2" s="1"/>
  <c r="S397" i="2" s="1"/>
  <c r="J396" i="2"/>
  <c r="L396" i="2" s="1"/>
  <c r="J395" i="2"/>
  <c r="L395" i="2" s="1"/>
  <c r="R395" i="2" s="1"/>
  <c r="S395" i="2" s="1"/>
  <c r="J394" i="2"/>
  <c r="L394" i="2" s="1"/>
  <c r="R394" i="2" s="1"/>
  <c r="S394" i="2" s="1"/>
  <c r="A394" i="2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Q393" i="2"/>
  <c r="J393" i="2"/>
  <c r="L393" i="2" s="1"/>
  <c r="R393" i="2" s="1"/>
  <c r="R362" i="2"/>
  <c r="R361" i="2"/>
  <c r="R363" i="2" s="1"/>
  <c r="P359" i="2"/>
  <c r="M359" i="2"/>
  <c r="K359" i="2"/>
  <c r="J358" i="2"/>
  <c r="L358" i="2" s="1"/>
  <c r="R358" i="2" s="1"/>
  <c r="S358" i="2" s="1"/>
  <c r="J357" i="2"/>
  <c r="L357" i="2" s="1"/>
  <c r="R357" i="2" s="1"/>
  <c r="S357" i="2" s="1"/>
  <c r="J356" i="2"/>
  <c r="L356" i="2" s="1"/>
  <c r="R356" i="2" s="1"/>
  <c r="S356" i="2" s="1"/>
  <c r="Q355" i="2"/>
  <c r="J355" i="2"/>
  <c r="L355" i="2" s="1"/>
  <c r="R355" i="2" s="1"/>
  <c r="S355" i="2" s="1"/>
  <c r="S354" i="2"/>
  <c r="J354" i="2"/>
  <c r="J353" i="2"/>
  <c r="L353" i="2" s="1"/>
  <c r="R353" i="2" s="1"/>
  <c r="S353" i="2" s="1"/>
  <c r="J352" i="2"/>
  <c r="L352" i="2" s="1"/>
  <c r="R352" i="2" s="1"/>
  <c r="S352" i="2" s="1"/>
  <c r="J351" i="2"/>
  <c r="L351" i="2" s="1"/>
  <c r="R351" i="2" s="1"/>
  <c r="S351" i="2" s="1"/>
  <c r="Q350" i="2"/>
  <c r="J350" i="2"/>
  <c r="L350" i="2" s="1"/>
  <c r="R350" i="2" s="1"/>
  <c r="Q349" i="2"/>
  <c r="J349" i="2"/>
  <c r="L349" i="2" s="1"/>
  <c r="R349" i="2" s="1"/>
  <c r="J348" i="2"/>
  <c r="L348" i="2" s="1"/>
  <c r="R348" i="2" s="1"/>
  <c r="S348" i="2" s="1"/>
  <c r="J347" i="2"/>
  <c r="L347" i="2" s="1"/>
  <c r="R347" i="2" s="1"/>
  <c r="S347" i="2" s="1"/>
  <c r="J346" i="2"/>
  <c r="L346" i="2" s="1"/>
  <c r="R346" i="2" s="1"/>
  <c r="S346" i="2" s="1"/>
  <c r="Q345" i="2"/>
  <c r="J345" i="2"/>
  <c r="L345" i="2" s="1"/>
  <c r="R345" i="2" s="1"/>
  <c r="J344" i="2"/>
  <c r="L344" i="2" s="1"/>
  <c r="R344" i="2" s="1"/>
  <c r="S344" i="2" s="1"/>
  <c r="J343" i="2"/>
  <c r="L343" i="2" s="1"/>
  <c r="R343" i="2" s="1"/>
  <c r="S343" i="2" s="1"/>
  <c r="J342" i="2"/>
  <c r="L342" i="2" s="1"/>
  <c r="R342" i="2" s="1"/>
  <c r="S342" i="2" s="1"/>
  <c r="J341" i="2"/>
  <c r="L341" i="2" s="1"/>
  <c r="R341" i="2" s="1"/>
  <c r="S341" i="2" s="1"/>
  <c r="J340" i="2"/>
  <c r="L340" i="2" s="1"/>
  <c r="R340" i="2" s="1"/>
  <c r="S340" i="2" s="1"/>
  <c r="J339" i="2"/>
  <c r="L339" i="2" s="1"/>
  <c r="J338" i="2"/>
  <c r="L338" i="2" s="1"/>
  <c r="R338" i="2" s="1"/>
  <c r="S338" i="2" s="1"/>
  <c r="J337" i="2"/>
  <c r="L337" i="2" s="1"/>
  <c r="R337" i="2" s="1"/>
  <c r="S337" i="2" s="1"/>
  <c r="A337" i="2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Q336" i="2"/>
  <c r="J336" i="2"/>
  <c r="L336" i="2" s="1"/>
  <c r="R336" i="2" s="1"/>
  <c r="R311" i="2"/>
  <c r="R310" i="2"/>
  <c r="P308" i="2"/>
  <c r="N308" i="2"/>
  <c r="M308" i="2"/>
  <c r="K308" i="2"/>
  <c r="J307" i="2"/>
  <c r="L307" i="2" s="1"/>
  <c r="R307" i="2" s="1"/>
  <c r="S307" i="2" s="1"/>
  <c r="J306" i="2"/>
  <c r="L306" i="2" s="1"/>
  <c r="R306" i="2" s="1"/>
  <c r="S306" i="2" s="1"/>
  <c r="J305" i="2"/>
  <c r="L305" i="2" s="1"/>
  <c r="R305" i="2" s="1"/>
  <c r="S305" i="2" s="1"/>
  <c r="Q304" i="2"/>
  <c r="J304" i="2"/>
  <c r="L304" i="2" s="1"/>
  <c r="R304" i="2" s="1"/>
  <c r="J303" i="2"/>
  <c r="L303" i="2" s="1"/>
  <c r="R303" i="2" s="1"/>
  <c r="S303" i="2" s="1"/>
  <c r="J302" i="2"/>
  <c r="L302" i="2" s="1"/>
  <c r="R302" i="2" s="1"/>
  <c r="S302" i="2" s="1"/>
  <c r="J301" i="2"/>
  <c r="L301" i="2" s="1"/>
  <c r="R301" i="2" s="1"/>
  <c r="S301" i="2" s="1"/>
  <c r="Q300" i="2"/>
  <c r="J300" i="2"/>
  <c r="L300" i="2" s="1"/>
  <c r="R300" i="2" s="1"/>
  <c r="J299" i="2"/>
  <c r="L299" i="2" s="1"/>
  <c r="R299" i="2" s="1"/>
  <c r="S299" i="2" s="1"/>
  <c r="Q298" i="2"/>
  <c r="J298" i="2"/>
  <c r="L298" i="2" s="1"/>
  <c r="R298" i="2" s="1"/>
  <c r="S298" i="2" s="1"/>
  <c r="Q297" i="2"/>
  <c r="J297" i="2"/>
  <c r="L297" i="2" s="1"/>
  <c r="R297" i="2" s="1"/>
  <c r="Q296" i="2"/>
  <c r="J296" i="2"/>
  <c r="L296" i="2" s="1"/>
  <c r="R296" i="2" s="1"/>
  <c r="S296" i="2" s="1"/>
  <c r="J295" i="2"/>
  <c r="L295" i="2" s="1"/>
  <c r="R295" i="2" s="1"/>
  <c r="S295" i="2" s="1"/>
  <c r="J294" i="2"/>
  <c r="L294" i="2" s="1"/>
  <c r="R294" i="2" s="1"/>
  <c r="S294" i="2" s="1"/>
  <c r="Q293" i="2"/>
  <c r="J293" i="2"/>
  <c r="L293" i="2" s="1"/>
  <c r="R293" i="2" s="1"/>
  <c r="S293" i="2" s="1"/>
  <c r="Q292" i="2"/>
  <c r="J292" i="2"/>
  <c r="L292" i="2" s="1"/>
  <c r="R292" i="2" s="1"/>
  <c r="S292" i="2" s="1"/>
  <c r="J291" i="2"/>
  <c r="L291" i="2" s="1"/>
  <c r="R291" i="2" s="1"/>
  <c r="S291" i="2" s="1"/>
  <c r="Q290" i="2"/>
  <c r="J290" i="2"/>
  <c r="L290" i="2" s="1"/>
  <c r="R290" i="2" s="1"/>
  <c r="Q289" i="2"/>
  <c r="J289" i="2"/>
  <c r="L289" i="2" s="1"/>
  <c r="R289" i="2" s="1"/>
  <c r="J288" i="2"/>
  <c r="L288" i="2" s="1"/>
  <c r="R288" i="2" s="1"/>
  <c r="S288" i="2" s="1"/>
  <c r="A288" i="2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Q287" i="2"/>
  <c r="J287" i="2"/>
  <c r="L287" i="2" s="1"/>
  <c r="R257" i="2"/>
  <c r="R256" i="2"/>
  <c r="M254" i="2"/>
  <c r="K254" i="2"/>
  <c r="J253" i="2"/>
  <c r="L253" i="2" s="1"/>
  <c r="R253" i="2" s="1"/>
  <c r="S253" i="2" s="1"/>
  <c r="J252" i="2"/>
  <c r="L252" i="2" s="1"/>
  <c r="R252" i="2" s="1"/>
  <c r="S252" i="2" s="1"/>
  <c r="J251" i="2"/>
  <c r="L251" i="2" s="1"/>
  <c r="R251" i="2" s="1"/>
  <c r="S251" i="2" s="1"/>
  <c r="J250" i="2"/>
  <c r="L250" i="2" s="1"/>
  <c r="R250" i="2" s="1"/>
  <c r="S250" i="2" s="1"/>
  <c r="J249" i="2"/>
  <c r="L249" i="2" s="1"/>
  <c r="R249" i="2" s="1"/>
  <c r="S249" i="2" s="1"/>
  <c r="J248" i="2"/>
  <c r="L248" i="2" s="1"/>
  <c r="R248" i="2" s="1"/>
  <c r="S248" i="2" s="1"/>
  <c r="J247" i="2"/>
  <c r="L247" i="2" s="1"/>
  <c r="R247" i="2" s="1"/>
  <c r="S247" i="2" s="1"/>
  <c r="J246" i="2"/>
  <c r="L246" i="2" s="1"/>
  <c r="R246" i="2" s="1"/>
  <c r="A246" i="2"/>
  <c r="A247" i="2" s="1"/>
  <c r="A248" i="2" s="1"/>
  <c r="A249" i="2" s="1"/>
  <c r="A250" i="2" s="1"/>
  <c r="A251" i="2" s="1"/>
  <c r="A252" i="2" s="1"/>
  <c r="A253" i="2" s="1"/>
  <c r="R220" i="2"/>
  <c r="R219" i="2"/>
  <c r="P217" i="2"/>
  <c r="M217" i="2"/>
  <c r="K217" i="2"/>
  <c r="J216" i="2"/>
  <c r="L216" i="2" s="1"/>
  <c r="R216" i="2" s="1"/>
  <c r="S216" i="2" s="1"/>
  <c r="J215" i="2"/>
  <c r="L215" i="2" s="1"/>
  <c r="R215" i="2" s="1"/>
  <c r="S215" i="2" s="1"/>
  <c r="J214" i="2"/>
  <c r="L214" i="2" s="1"/>
  <c r="R214" i="2" s="1"/>
  <c r="S214" i="2" s="1"/>
  <c r="Q213" i="2"/>
  <c r="J213" i="2"/>
  <c r="L213" i="2" s="1"/>
  <c r="R213" i="2" s="1"/>
  <c r="J212" i="2"/>
  <c r="L212" i="2" s="1"/>
  <c r="R212" i="2" s="1"/>
  <c r="S212" i="2" s="1"/>
  <c r="Q211" i="2"/>
  <c r="J211" i="2"/>
  <c r="L211" i="2" s="1"/>
  <c r="R211" i="2" s="1"/>
  <c r="Q210" i="2"/>
  <c r="J210" i="2"/>
  <c r="L210" i="2" s="1"/>
  <c r="R210" i="2" s="1"/>
  <c r="J209" i="2"/>
  <c r="L209" i="2" s="1"/>
  <c r="R209" i="2" s="1"/>
  <c r="S209" i="2" s="1"/>
  <c r="Q208" i="2"/>
  <c r="J208" i="2"/>
  <c r="L208" i="2" s="1"/>
  <c r="R208" i="2" s="1"/>
  <c r="S208" i="2" s="1"/>
  <c r="S207" i="2"/>
  <c r="J207" i="2"/>
  <c r="J206" i="2"/>
  <c r="L206" i="2" s="1"/>
  <c r="R206" i="2" s="1"/>
  <c r="S206" i="2" s="1"/>
  <c r="J205" i="2"/>
  <c r="L205" i="2" s="1"/>
  <c r="R205" i="2" s="1"/>
  <c r="S205" i="2" s="1"/>
  <c r="Q204" i="2"/>
  <c r="J204" i="2"/>
  <c r="L204" i="2" s="1"/>
  <c r="R204" i="2" s="1"/>
  <c r="Q203" i="2"/>
  <c r="J203" i="2"/>
  <c r="L203" i="2" s="1"/>
  <c r="R203" i="2" s="1"/>
  <c r="S203" i="2" s="1"/>
  <c r="Q202" i="2"/>
  <c r="J202" i="2"/>
  <c r="L202" i="2" s="1"/>
  <c r="R202" i="2" s="1"/>
  <c r="J201" i="2"/>
  <c r="L201" i="2" s="1"/>
  <c r="R201" i="2" s="1"/>
  <c r="S201" i="2" s="1"/>
  <c r="J200" i="2"/>
  <c r="L200" i="2" s="1"/>
  <c r="R200" i="2" s="1"/>
  <c r="S200" i="2" s="1"/>
  <c r="Q199" i="2"/>
  <c r="J199" i="2"/>
  <c r="L199" i="2" s="1"/>
  <c r="R199" i="2" s="1"/>
  <c r="Q198" i="2"/>
  <c r="J198" i="2"/>
  <c r="L198" i="2" s="1"/>
  <c r="R198" i="2" s="1"/>
  <c r="S198" i="2" s="1"/>
  <c r="J197" i="2"/>
  <c r="L197" i="2" s="1"/>
  <c r="R197" i="2" s="1"/>
  <c r="S197" i="2" s="1"/>
  <c r="A197" i="2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Q196" i="2"/>
  <c r="J196" i="2"/>
  <c r="L196" i="2" s="1"/>
  <c r="R196" i="2" s="1"/>
  <c r="R167" i="2"/>
  <c r="R166" i="2"/>
  <c r="P165" i="2"/>
  <c r="M165" i="2"/>
  <c r="K165" i="2"/>
  <c r="J164" i="2"/>
  <c r="L164" i="2" s="1"/>
  <c r="R164" i="2" s="1"/>
  <c r="S164" i="2" s="1"/>
  <c r="J163" i="2"/>
  <c r="L163" i="2" s="1"/>
  <c r="R163" i="2" s="1"/>
  <c r="S163" i="2" s="1"/>
  <c r="J162" i="2"/>
  <c r="L162" i="2" s="1"/>
  <c r="R162" i="2" s="1"/>
  <c r="S162" i="2" s="1"/>
  <c r="J161" i="2"/>
  <c r="L161" i="2" s="1"/>
  <c r="R161" i="2" s="1"/>
  <c r="S161" i="2" s="1"/>
  <c r="Q160" i="2"/>
  <c r="J160" i="2"/>
  <c r="L160" i="2" s="1"/>
  <c r="R160" i="2" s="1"/>
  <c r="Q159" i="2"/>
  <c r="J159" i="2"/>
  <c r="L159" i="2" s="1"/>
  <c r="R159" i="2" s="1"/>
  <c r="J158" i="2"/>
  <c r="L158" i="2" s="1"/>
  <c r="R158" i="2" s="1"/>
  <c r="S158" i="2" s="1"/>
  <c r="J157" i="2"/>
  <c r="L157" i="2" s="1"/>
  <c r="R157" i="2" s="1"/>
  <c r="S157" i="2" s="1"/>
  <c r="J156" i="2"/>
  <c r="L156" i="2" s="1"/>
  <c r="R156" i="2" s="1"/>
  <c r="S156" i="2" s="1"/>
  <c r="J155" i="2"/>
  <c r="L155" i="2" s="1"/>
  <c r="R155" i="2" s="1"/>
  <c r="S155" i="2" s="1"/>
  <c r="J154" i="2"/>
  <c r="L154" i="2" s="1"/>
  <c r="R154" i="2" s="1"/>
  <c r="S154" i="2" s="1"/>
  <c r="J153" i="2"/>
  <c r="L153" i="2" s="1"/>
  <c r="R153" i="2" s="1"/>
  <c r="S153" i="2" s="1"/>
  <c r="Q152" i="2"/>
  <c r="J152" i="2"/>
  <c r="L152" i="2" s="1"/>
  <c r="R152" i="2" s="1"/>
  <c r="J151" i="2"/>
  <c r="L151" i="2" s="1"/>
  <c r="R151" i="2" s="1"/>
  <c r="S151" i="2" s="1"/>
  <c r="J150" i="2"/>
  <c r="L150" i="2" s="1"/>
  <c r="R150" i="2" s="1"/>
  <c r="S150" i="2" s="1"/>
  <c r="J149" i="2"/>
  <c r="L149" i="2" s="1"/>
  <c r="R149" i="2" s="1"/>
  <c r="S149" i="2" s="1"/>
  <c r="J148" i="2"/>
  <c r="L148" i="2" s="1"/>
  <c r="R148" i="2" s="1"/>
  <c r="S148" i="2" s="1"/>
  <c r="J147" i="2"/>
  <c r="L147" i="2" s="1"/>
  <c r="R147" i="2" s="1"/>
  <c r="S147" i="2" s="1"/>
  <c r="J146" i="2"/>
  <c r="L146" i="2" s="1"/>
  <c r="R146" i="2" s="1"/>
  <c r="S146" i="2" s="1"/>
  <c r="Q145" i="2"/>
  <c r="J145" i="2"/>
  <c r="L145" i="2" s="1"/>
  <c r="R145" i="2" s="1"/>
  <c r="J144" i="2"/>
  <c r="L144" i="2" s="1"/>
  <c r="R144" i="2" s="1"/>
  <c r="S144" i="2" s="1"/>
  <c r="J143" i="2"/>
  <c r="L143" i="2" s="1"/>
  <c r="R143" i="2" s="1"/>
  <c r="S143" i="2" s="1"/>
  <c r="J142" i="2"/>
  <c r="L142" i="2" s="1"/>
  <c r="R142" i="2" s="1"/>
  <c r="S142" i="2" s="1"/>
  <c r="Q141" i="2"/>
  <c r="J141" i="2"/>
  <c r="L141" i="2" s="1"/>
  <c r="R141" i="2" s="1"/>
  <c r="J140" i="2"/>
  <c r="L140" i="2" s="1"/>
  <c r="R140" i="2" s="1"/>
  <c r="S140" i="2" s="1"/>
  <c r="J139" i="2"/>
  <c r="L139" i="2" s="1"/>
  <c r="R139" i="2" s="1"/>
  <c r="S139" i="2" s="1"/>
  <c r="J138" i="2"/>
  <c r="L138" i="2" s="1"/>
  <c r="R138" i="2" s="1"/>
  <c r="S138" i="2" s="1"/>
  <c r="J137" i="2"/>
  <c r="L137" i="2" s="1"/>
  <c r="R137" i="2" s="1"/>
  <c r="S137" i="2" s="1"/>
  <c r="J136" i="2"/>
  <c r="L136" i="2" s="1"/>
  <c r="R136" i="2" s="1"/>
  <c r="S136" i="2" s="1"/>
  <c r="A136" i="2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Q135" i="2"/>
  <c r="J135" i="2"/>
  <c r="L135" i="2" s="1"/>
  <c r="R135" i="2" s="1"/>
  <c r="R108" i="2"/>
  <c r="R107" i="2"/>
  <c r="M105" i="2"/>
  <c r="K105" i="2"/>
  <c r="J104" i="2"/>
  <c r="L104" i="2" s="1"/>
  <c r="R104" i="2" s="1"/>
  <c r="S104" i="2" s="1"/>
  <c r="J103" i="2"/>
  <c r="L103" i="2" s="1"/>
  <c r="R103" i="2" s="1"/>
  <c r="S103" i="2" s="1"/>
  <c r="J102" i="2"/>
  <c r="L102" i="2" s="1"/>
  <c r="R102" i="2" s="1"/>
  <c r="S102" i="2" s="1"/>
  <c r="J101" i="2"/>
  <c r="L101" i="2" s="1"/>
  <c r="R101" i="2" s="1"/>
  <c r="S101" i="2" s="1"/>
  <c r="J100" i="2"/>
  <c r="L100" i="2" s="1"/>
  <c r="R100" i="2" s="1"/>
  <c r="S100" i="2" s="1"/>
  <c r="J99" i="2"/>
  <c r="L99" i="2" s="1"/>
  <c r="R99" i="2" s="1"/>
  <c r="S99" i="2" s="1"/>
  <c r="Q98" i="2"/>
  <c r="J98" i="2"/>
  <c r="L98" i="2" s="1"/>
  <c r="R98" i="2" s="1"/>
  <c r="Q97" i="2"/>
  <c r="J97" i="2"/>
  <c r="L97" i="2" s="1"/>
  <c r="R97" i="2" s="1"/>
  <c r="J96" i="2"/>
  <c r="L96" i="2" s="1"/>
  <c r="R96" i="2" s="1"/>
  <c r="S96" i="2" s="1"/>
  <c r="J95" i="2"/>
  <c r="L95" i="2" s="1"/>
  <c r="R95" i="2" s="1"/>
  <c r="S95" i="2" s="1"/>
  <c r="J94" i="2"/>
  <c r="L94" i="2" s="1"/>
  <c r="R94" i="2" s="1"/>
  <c r="S94" i="2" s="1"/>
  <c r="J93" i="2"/>
  <c r="L93" i="2" s="1"/>
  <c r="R93" i="2" s="1"/>
  <c r="S93" i="2" s="1"/>
  <c r="J92" i="2"/>
  <c r="L92" i="2" s="1"/>
  <c r="R92" i="2" s="1"/>
  <c r="S92" i="2" s="1"/>
  <c r="J91" i="2"/>
  <c r="L91" i="2" s="1"/>
  <c r="R91" i="2" s="1"/>
  <c r="S91" i="2" s="1"/>
  <c r="Q90" i="2"/>
  <c r="J90" i="2"/>
  <c r="L90" i="2" s="1"/>
  <c r="R90" i="2" s="1"/>
  <c r="J89" i="2"/>
  <c r="L89" i="2" s="1"/>
  <c r="R89" i="2" s="1"/>
  <c r="S89" i="2" s="1"/>
  <c r="J88" i="2"/>
  <c r="L88" i="2" s="1"/>
  <c r="R88" i="2" s="1"/>
  <c r="S88" i="2" s="1"/>
  <c r="J87" i="2"/>
  <c r="L87" i="2" s="1"/>
  <c r="R87" i="2" s="1"/>
  <c r="S87" i="2" s="1"/>
  <c r="J86" i="2"/>
  <c r="L86" i="2" s="1"/>
  <c r="R86" i="2" s="1"/>
  <c r="S86" i="2" s="1"/>
  <c r="J85" i="2"/>
  <c r="L85" i="2" s="1"/>
  <c r="R85" i="2" s="1"/>
  <c r="S85" i="2" s="1"/>
  <c r="Q84" i="2"/>
  <c r="J84" i="2"/>
  <c r="L84" i="2" s="1"/>
  <c r="R84" i="2" s="1"/>
  <c r="S84" i="2" s="1"/>
  <c r="Q83" i="2"/>
  <c r="J83" i="2"/>
  <c r="L83" i="2" s="1"/>
  <c r="R83" i="2" s="1"/>
  <c r="J82" i="2"/>
  <c r="L82" i="2" s="1"/>
  <c r="R82" i="2" s="1"/>
  <c r="S82" i="2" s="1"/>
  <c r="Q81" i="2"/>
  <c r="J81" i="2"/>
  <c r="L81" i="2" s="1"/>
  <c r="R81" i="2" s="1"/>
  <c r="J80" i="2"/>
  <c r="L80" i="2" s="1"/>
  <c r="R80" i="2" s="1"/>
  <c r="S80" i="2" s="1"/>
  <c r="J79" i="2"/>
  <c r="L79" i="2" s="1"/>
  <c r="R79" i="2" s="1"/>
  <c r="S79" i="2" s="1"/>
  <c r="J78" i="2"/>
  <c r="L78" i="2" s="1"/>
  <c r="R78" i="2" s="1"/>
  <c r="S78" i="2" s="1"/>
  <c r="Q77" i="2"/>
  <c r="J77" i="2"/>
  <c r="L77" i="2" s="1"/>
  <c r="R77" i="2" s="1"/>
  <c r="S77" i="2" s="1"/>
  <c r="J76" i="2"/>
  <c r="L76" i="2" s="1"/>
  <c r="R76" i="2" s="1"/>
  <c r="S76" i="2" s="1"/>
  <c r="J75" i="2"/>
  <c r="L75" i="2" s="1"/>
  <c r="R75" i="2" s="1"/>
  <c r="S75" i="2" s="1"/>
  <c r="J74" i="2"/>
  <c r="L74" i="2" s="1"/>
  <c r="R74" i="2" s="1"/>
  <c r="S74" i="2" s="1"/>
  <c r="J73" i="2"/>
  <c r="L73" i="2" s="1"/>
  <c r="R73" i="2" s="1"/>
  <c r="S73" i="2" s="1"/>
  <c r="J72" i="2"/>
  <c r="L72" i="2" s="1"/>
  <c r="R72" i="2" s="1"/>
  <c r="S72" i="2" s="1"/>
  <c r="J71" i="2"/>
  <c r="L71" i="2" s="1"/>
  <c r="R71" i="2" s="1"/>
  <c r="S71" i="2" s="1"/>
  <c r="S70" i="2"/>
  <c r="J70" i="2"/>
  <c r="Q69" i="2"/>
  <c r="J69" i="2"/>
  <c r="L69" i="2" s="1"/>
  <c r="R69" i="2" s="1"/>
  <c r="J68" i="2"/>
  <c r="L68" i="2" s="1"/>
  <c r="R68" i="2" s="1"/>
  <c r="S68" i="2" s="1"/>
  <c r="J67" i="2"/>
  <c r="L67" i="2" s="1"/>
  <c r="R67" i="2" s="1"/>
  <c r="S67" i="2" s="1"/>
  <c r="J66" i="2"/>
  <c r="L66" i="2" s="1"/>
  <c r="R66" i="2" s="1"/>
  <c r="S66" i="2" s="1"/>
  <c r="A66" i="2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Q65" i="2"/>
  <c r="J65" i="2"/>
  <c r="L65" i="2" s="1"/>
  <c r="R42" i="2"/>
  <c r="R41" i="2"/>
  <c r="P39" i="2"/>
  <c r="M39" i="2"/>
  <c r="K39" i="2"/>
  <c r="J38" i="2"/>
  <c r="L38" i="2" s="1"/>
  <c r="R38" i="2" s="1"/>
  <c r="S38" i="2" s="1"/>
  <c r="J37" i="2"/>
  <c r="L37" i="2" s="1"/>
  <c r="R37" i="2" s="1"/>
  <c r="S37" i="2" s="1"/>
  <c r="J36" i="2"/>
  <c r="L36" i="2" s="1"/>
  <c r="R36" i="2" s="1"/>
  <c r="S36" i="2" s="1"/>
  <c r="J35" i="2"/>
  <c r="L35" i="2" s="1"/>
  <c r="R35" i="2" s="1"/>
  <c r="S35" i="2" s="1"/>
  <c r="J34" i="2"/>
  <c r="L34" i="2" s="1"/>
  <c r="R34" i="2" s="1"/>
  <c r="S34" i="2" s="1"/>
  <c r="Q33" i="2"/>
  <c r="J33" i="2"/>
  <c r="L33" i="2" s="1"/>
  <c r="R33" i="2" s="1"/>
  <c r="S33" i="2" s="1"/>
  <c r="J32" i="2"/>
  <c r="L32" i="2" s="1"/>
  <c r="R32" i="2" s="1"/>
  <c r="S32" i="2" s="1"/>
  <c r="L31" i="2"/>
  <c r="R31" i="2" s="1"/>
  <c r="S31" i="2" s="1"/>
  <c r="J31" i="2"/>
  <c r="J30" i="2"/>
  <c r="L30" i="2" s="1"/>
  <c r="R30" i="2" s="1"/>
  <c r="S30" i="2" s="1"/>
  <c r="Q29" i="2"/>
  <c r="J29" i="2"/>
  <c r="L29" i="2" s="1"/>
  <c r="R29" i="2" s="1"/>
  <c r="J28" i="2"/>
  <c r="L28" i="2" s="1"/>
  <c r="R28" i="2" s="1"/>
  <c r="S28" i="2" s="1"/>
  <c r="J27" i="2"/>
  <c r="L27" i="2" s="1"/>
  <c r="R27" i="2" s="1"/>
  <c r="S27" i="2" s="1"/>
  <c r="Q26" i="2"/>
  <c r="J26" i="2"/>
  <c r="L26" i="2" s="1"/>
  <c r="R26" i="2" s="1"/>
  <c r="S25" i="2"/>
  <c r="J25" i="2"/>
  <c r="Q24" i="2"/>
  <c r="J24" i="2"/>
  <c r="L24" i="2" s="1"/>
  <c r="R24" i="2" s="1"/>
  <c r="Q23" i="2"/>
  <c r="J23" i="2"/>
  <c r="L23" i="2" s="1"/>
  <c r="R23" i="2" s="1"/>
  <c r="S23" i="2" s="1"/>
  <c r="J22" i="2"/>
  <c r="L22" i="2" s="1"/>
  <c r="R22" i="2" s="1"/>
  <c r="S22" i="2" s="1"/>
  <c r="Q21" i="2"/>
  <c r="J21" i="2"/>
  <c r="L21" i="2" s="1"/>
  <c r="R21" i="2" s="1"/>
  <c r="A21" i="2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Q20" i="2"/>
  <c r="J20" i="2"/>
  <c r="L20" i="2" s="1"/>
  <c r="R20" i="2" s="1"/>
  <c r="J19" i="2"/>
  <c r="L19" i="2" s="1"/>
  <c r="R1556" i="1"/>
  <c r="R1555" i="1"/>
  <c r="P1553" i="1"/>
  <c r="M1553" i="1"/>
  <c r="K1553" i="1"/>
  <c r="J1552" i="1"/>
  <c r="L1552" i="1" s="1"/>
  <c r="R1552" i="1" s="1"/>
  <c r="S1552" i="1" s="1"/>
  <c r="J1551" i="1"/>
  <c r="L1551" i="1" s="1"/>
  <c r="R1551" i="1" s="1"/>
  <c r="S1551" i="1" s="1"/>
  <c r="Q1550" i="1"/>
  <c r="J1550" i="1"/>
  <c r="L1550" i="1" s="1"/>
  <c r="R1550" i="1" s="1"/>
  <c r="J1549" i="1"/>
  <c r="L1549" i="1" s="1"/>
  <c r="R1549" i="1" s="1"/>
  <c r="S1549" i="1" s="1"/>
  <c r="J1548" i="1"/>
  <c r="L1548" i="1" s="1"/>
  <c r="R1548" i="1" s="1"/>
  <c r="S1548" i="1" s="1"/>
  <c r="Q1547" i="1"/>
  <c r="J1547" i="1"/>
  <c r="L1547" i="1" s="1"/>
  <c r="R1547" i="1" s="1"/>
  <c r="J1546" i="1"/>
  <c r="L1546" i="1" s="1"/>
  <c r="R1546" i="1" s="1"/>
  <c r="S1546" i="1" s="1"/>
  <c r="J1545" i="1"/>
  <c r="L1545" i="1" s="1"/>
  <c r="R1545" i="1" s="1"/>
  <c r="S1545" i="1" s="1"/>
  <c r="Q1544" i="1"/>
  <c r="J1544" i="1"/>
  <c r="L1544" i="1" s="1"/>
  <c r="R1544" i="1" s="1"/>
  <c r="J1543" i="1"/>
  <c r="L1543" i="1" s="1"/>
  <c r="R1543" i="1" s="1"/>
  <c r="S1543" i="1" s="1"/>
  <c r="Q1542" i="1"/>
  <c r="J1542" i="1"/>
  <c r="L1542" i="1" s="1"/>
  <c r="R1542" i="1" s="1"/>
  <c r="Q1541" i="1"/>
  <c r="J1541" i="1"/>
  <c r="L1541" i="1" s="1"/>
  <c r="R1541" i="1" s="1"/>
  <c r="S1540" i="1"/>
  <c r="J1540" i="1"/>
  <c r="J1539" i="1"/>
  <c r="L1539" i="1" s="1"/>
  <c r="R1539" i="1" s="1"/>
  <c r="S1539" i="1" s="1"/>
  <c r="Q1538" i="1"/>
  <c r="J1538" i="1"/>
  <c r="L1538" i="1" s="1"/>
  <c r="R1538" i="1" s="1"/>
  <c r="J1537" i="1"/>
  <c r="L1537" i="1" s="1"/>
  <c r="R1537" i="1" s="1"/>
  <c r="S1537" i="1" s="1"/>
  <c r="J1536" i="1"/>
  <c r="L1536" i="1" s="1"/>
  <c r="R1536" i="1" s="1"/>
  <c r="S1536" i="1" s="1"/>
  <c r="J1535" i="1"/>
  <c r="L1535" i="1" s="1"/>
  <c r="R1535" i="1" s="1"/>
  <c r="S1535" i="1" s="1"/>
  <c r="Q1534" i="1"/>
  <c r="J1534" i="1"/>
  <c r="L1534" i="1" s="1"/>
  <c r="R1534" i="1" s="1"/>
  <c r="Q1533" i="1"/>
  <c r="J1533" i="1"/>
  <c r="L1533" i="1" s="1"/>
  <c r="R1533" i="1" s="1"/>
  <c r="Q1532" i="1"/>
  <c r="J1532" i="1"/>
  <c r="L1532" i="1" s="1"/>
  <c r="R1532" i="1" s="1"/>
  <c r="J1531" i="1"/>
  <c r="L1531" i="1" s="1"/>
  <c r="R1531" i="1" s="1"/>
  <c r="S1531" i="1" s="1"/>
  <c r="Q1530" i="1"/>
  <c r="J1530" i="1"/>
  <c r="L1530" i="1" s="1"/>
  <c r="R1530" i="1" s="1"/>
  <c r="Q1529" i="1"/>
  <c r="J1529" i="1"/>
  <c r="L1529" i="1" s="1"/>
  <c r="R1529" i="1" s="1"/>
  <c r="J1528" i="1"/>
  <c r="L1528" i="1" s="1"/>
  <c r="R1528" i="1" s="1"/>
  <c r="S1528" i="1" s="1"/>
  <c r="A1528" i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Q1527" i="1"/>
  <c r="J1527" i="1"/>
  <c r="L1527" i="1" s="1"/>
  <c r="R1527" i="1" s="1"/>
  <c r="J1526" i="1"/>
  <c r="L1526" i="1" s="1"/>
  <c r="R1526" i="1" s="1"/>
  <c r="S1526" i="1" s="1"/>
  <c r="R1500" i="1"/>
  <c r="R1499" i="1"/>
  <c r="N1498" i="1"/>
  <c r="M1498" i="1"/>
  <c r="K1498" i="1"/>
  <c r="J1497" i="1"/>
  <c r="L1497" i="1" s="1"/>
  <c r="R1497" i="1" s="1"/>
  <c r="S1497" i="1" s="1"/>
  <c r="Q1496" i="1"/>
  <c r="J1496" i="1"/>
  <c r="L1496" i="1" s="1"/>
  <c r="R1496" i="1" s="1"/>
  <c r="Q1495" i="1"/>
  <c r="J1495" i="1"/>
  <c r="L1495" i="1" s="1"/>
  <c r="R1495" i="1" s="1"/>
  <c r="J1494" i="1"/>
  <c r="L1494" i="1" s="1"/>
  <c r="R1494" i="1" s="1"/>
  <c r="S1494" i="1" s="1"/>
  <c r="J1493" i="1"/>
  <c r="L1493" i="1" s="1"/>
  <c r="R1493" i="1" s="1"/>
  <c r="S1493" i="1" s="1"/>
  <c r="J1492" i="1"/>
  <c r="L1492" i="1" s="1"/>
  <c r="R1492" i="1" s="1"/>
  <c r="S1492" i="1" s="1"/>
  <c r="Q1491" i="1"/>
  <c r="J1491" i="1"/>
  <c r="L1491" i="1" s="1"/>
  <c r="R1491" i="1" s="1"/>
  <c r="J1490" i="1"/>
  <c r="L1490" i="1" s="1"/>
  <c r="R1490" i="1" s="1"/>
  <c r="S1490" i="1" s="1"/>
  <c r="Q1489" i="1"/>
  <c r="J1489" i="1"/>
  <c r="L1489" i="1" s="1"/>
  <c r="R1489" i="1" s="1"/>
  <c r="J1488" i="1"/>
  <c r="L1488" i="1" s="1"/>
  <c r="R1488" i="1" s="1"/>
  <c r="S1488" i="1" s="1"/>
  <c r="J1487" i="1"/>
  <c r="L1487" i="1" s="1"/>
  <c r="R1487" i="1" s="1"/>
  <c r="S1487" i="1" s="1"/>
  <c r="J1486" i="1"/>
  <c r="L1486" i="1" s="1"/>
  <c r="R1486" i="1" s="1"/>
  <c r="S1486" i="1" s="1"/>
  <c r="J1485" i="1"/>
  <c r="L1485" i="1" s="1"/>
  <c r="R1485" i="1" s="1"/>
  <c r="S1485" i="1" s="1"/>
  <c r="J1484" i="1"/>
  <c r="L1484" i="1" s="1"/>
  <c r="R1484" i="1" s="1"/>
  <c r="S1484" i="1" s="1"/>
  <c r="J1483" i="1"/>
  <c r="L1483" i="1" s="1"/>
  <c r="R1483" i="1" s="1"/>
  <c r="S1483" i="1" s="1"/>
  <c r="J1482" i="1"/>
  <c r="L1482" i="1" s="1"/>
  <c r="R1482" i="1" s="1"/>
  <c r="S1482" i="1" s="1"/>
  <c r="J1481" i="1"/>
  <c r="L1481" i="1" s="1"/>
  <c r="R1481" i="1" s="1"/>
  <c r="S1481" i="1" s="1"/>
  <c r="A1481" i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Q1480" i="1"/>
  <c r="J1480" i="1"/>
  <c r="L1480" i="1" s="1"/>
  <c r="R1453" i="1"/>
  <c r="R1452" i="1"/>
  <c r="Q1450" i="1"/>
  <c r="P1450" i="1"/>
  <c r="M1450" i="1"/>
  <c r="K1450" i="1"/>
  <c r="J1449" i="1"/>
  <c r="L1449" i="1" s="1"/>
  <c r="R1449" i="1" s="1"/>
  <c r="S1449" i="1" s="1"/>
  <c r="J1448" i="1"/>
  <c r="L1448" i="1" s="1"/>
  <c r="R1448" i="1" s="1"/>
  <c r="S1448" i="1" s="1"/>
  <c r="J1447" i="1"/>
  <c r="L1447" i="1" s="1"/>
  <c r="R1447" i="1" s="1"/>
  <c r="S1447" i="1" s="1"/>
  <c r="J1446" i="1"/>
  <c r="L1446" i="1" s="1"/>
  <c r="R1446" i="1" s="1"/>
  <c r="S1446" i="1" s="1"/>
  <c r="J1445" i="1"/>
  <c r="L1445" i="1" s="1"/>
  <c r="R1445" i="1" s="1"/>
  <c r="S1445" i="1" s="1"/>
  <c r="A1445" i="1"/>
  <c r="A1446" i="1" s="1"/>
  <c r="A1447" i="1" s="1"/>
  <c r="A1448" i="1" s="1"/>
  <c r="A1449" i="1" s="1"/>
  <c r="J1444" i="1"/>
  <c r="L1444" i="1" s="1"/>
  <c r="R1444" i="1" s="1"/>
  <c r="S1444" i="1" s="1"/>
  <c r="J1443" i="1"/>
  <c r="L1443" i="1" s="1"/>
  <c r="R1443" i="1" s="1"/>
  <c r="S1443" i="1" s="1"/>
  <c r="J1442" i="1"/>
  <c r="L1442" i="1" s="1"/>
  <c r="R1442" i="1" s="1"/>
  <c r="R1415" i="1"/>
  <c r="R1414" i="1"/>
  <c r="Q1412" i="1"/>
  <c r="P1412" i="1"/>
  <c r="N1412" i="1"/>
  <c r="M1412" i="1"/>
  <c r="K1412" i="1"/>
  <c r="J1411" i="1"/>
  <c r="L1411" i="1" s="1"/>
  <c r="R1411" i="1" s="1"/>
  <c r="S1411" i="1" s="1"/>
  <c r="J1410" i="1"/>
  <c r="L1410" i="1" s="1"/>
  <c r="R1410" i="1" s="1"/>
  <c r="S1410" i="1" s="1"/>
  <c r="J1409" i="1"/>
  <c r="L1409" i="1" s="1"/>
  <c r="R1409" i="1" s="1"/>
  <c r="S1409" i="1" s="1"/>
  <c r="S1408" i="1"/>
  <c r="J1408" i="1"/>
  <c r="J1407" i="1"/>
  <c r="L1407" i="1" s="1"/>
  <c r="R1407" i="1" s="1"/>
  <c r="S1407" i="1" s="1"/>
  <c r="J1406" i="1"/>
  <c r="L1406" i="1" s="1"/>
  <c r="R1406" i="1" s="1"/>
  <c r="S1406" i="1" s="1"/>
  <c r="J1405" i="1"/>
  <c r="L1405" i="1" s="1"/>
  <c r="R1405" i="1" s="1"/>
  <c r="S1405" i="1" s="1"/>
  <c r="J1404" i="1"/>
  <c r="L1404" i="1" s="1"/>
  <c r="R1404" i="1" s="1"/>
  <c r="S1404" i="1" s="1"/>
  <c r="J1403" i="1"/>
  <c r="L1403" i="1" s="1"/>
  <c r="R1403" i="1" s="1"/>
  <c r="S1403" i="1" s="1"/>
  <c r="J1402" i="1"/>
  <c r="L1402" i="1" s="1"/>
  <c r="R1402" i="1" s="1"/>
  <c r="S1402" i="1" s="1"/>
  <c r="J1401" i="1"/>
  <c r="L1401" i="1" s="1"/>
  <c r="R1401" i="1" s="1"/>
  <c r="S1401" i="1" s="1"/>
  <c r="J1400" i="1"/>
  <c r="L1400" i="1" s="1"/>
  <c r="R1400" i="1" s="1"/>
  <c r="S1400" i="1" s="1"/>
  <c r="A1400" i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J1399" i="1"/>
  <c r="L1399" i="1" s="1"/>
  <c r="R1399" i="1" s="1"/>
  <c r="S1399" i="1" s="1"/>
  <c r="J1398" i="1"/>
  <c r="L1398" i="1" s="1"/>
  <c r="R1360" i="1"/>
  <c r="R1359" i="1"/>
  <c r="P1357" i="1"/>
  <c r="M1357" i="1"/>
  <c r="K1357" i="1"/>
  <c r="J1356" i="1"/>
  <c r="L1356" i="1" s="1"/>
  <c r="R1356" i="1" s="1"/>
  <c r="S1356" i="1" s="1"/>
  <c r="Q1355" i="1"/>
  <c r="J1355" i="1"/>
  <c r="L1355" i="1" s="1"/>
  <c r="R1355" i="1" s="1"/>
  <c r="Q1354" i="1"/>
  <c r="J1354" i="1"/>
  <c r="L1354" i="1" s="1"/>
  <c r="R1354" i="1" s="1"/>
  <c r="J1353" i="1"/>
  <c r="L1353" i="1" s="1"/>
  <c r="R1353" i="1" s="1"/>
  <c r="S1353" i="1" s="1"/>
  <c r="J1352" i="1"/>
  <c r="L1352" i="1" s="1"/>
  <c r="R1352" i="1" s="1"/>
  <c r="S1352" i="1" s="1"/>
  <c r="J1351" i="1"/>
  <c r="L1351" i="1" s="1"/>
  <c r="R1351" i="1" s="1"/>
  <c r="S1351" i="1" s="1"/>
  <c r="Q1350" i="1"/>
  <c r="J1350" i="1"/>
  <c r="L1350" i="1" s="1"/>
  <c r="R1350" i="1" s="1"/>
  <c r="J1349" i="1"/>
  <c r="L1349" i="1" s="1"/>
  <c r="R1349" i="1" s="1"/>
  <c r="S1349" i="1" s="1"/>
  <c r="Q1348" i="1"/>
  <c r="J1348" i="1"/>
  <c r="L1348" i="1" s="1"/>
  <c r="R1348" i="1" s="1"/>
  <c r="J1347" i="1"/>
  <c r="L1347" i="1" s="1"/>
  <c r="R1347" i="1" s="1"/>
  <c r="S1347" i="1" s="1"/>
  <c r="Q1346" i="1"/>
  <c r="J1346" i="1"/>
  <c r="L1346" i="1" s="1"/>
  <c r="R1346" i="1" s="1"/>
  <c r="J1345" i="1"/>
  <c r="L1345" i="1" s="1"/>
  <c r="R1345" i="1" s="1"/>
  <c r="S1345" i="1" s="1"/>
  <c r="J1344" i="1"/>
  <c r="L1344" i="1" s="1"/>
  <c r="R1344" i="1" s="1"/>
  <c r="S1344" i="1" s="1"/>
  <c r="J1343" i="1"/>
  <c r="L1343" i="1" s="1"/>
  <c r="R1343" i="1" s="1"/>
  <c r="S1343" i="1" s="1"/>
  <c r="J1342" i="1"/>
  <c r="L1342" i="1" s="1"/>
  <c r="R1342" i="1" s="1"/>
  <c r="S1342" i="1" s="1"/>
  <c r="A1342" i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J1341" i="1"/>
  <c r="L1341" i="1" s="1"/>
  <c r="R1341" i="1" s="1"/>
  <c r="S1341" i="1" s="1"/>
  <c r="J1340" i="1"/>
  <c r="L1340" i="1" s="1"/>
  <c r="R1340" i="1" s="1"/>
  <c r="S1340" i="1" s="1"/>
  <c r="Q1339" i="1"/>
  <c r="J1339" i="1"/>
  <c r="L1339" i="1" s="1"/>
  <c r="R1339" i="1" s="1"/>
  <c r="R1302" i="1"/>
  <c r="R1301" i="1"/>
  <c r="M1299" i="1"/>
  <c r="K1299" i="1"/>
  <c r="J1298" i="1"/>
  <c r="L1298" i="1" s="1"/>
  <c r="R1298" i="1" s="1"/>
  <c r="S1298" i="1" s="1"/>
  <c r="J1297" i="1"/>
  <c r="L1297" i="1" s="1"/>
  <c r="R1297" i="1" s="1"/>
  <c r="S1297" i="1" s="1"/>
  <c r="J1296" i="1"/>
  <c r="L1296" i="1" s="1"/>
  <c r="R1296" i="1" s="1"/>
  <c r="S1296" i="1" s="1"/>
  <c r="J1295" i="1"/>
  <c r="L1295" i="1" s="1"/>
  <c r="R1295" i="1" s="1"/>
  <c r="S1295" i="1" s="1"/>
  <c r="J1294" i="1"/>
  <c r="L1294" i="1" s="1"/>
  <c r="R1294" i="1" s="1"/>
  <c r="S1294" i="1" s="1"/>
  <c r="J1293" i="1"/>
  <c r="L1293" i="1" s="1"/>
  <c r="R1293" i="1" s="1"/>
  <c r="S1293" i="1" s="1"/>
  <c r="J1292" i="1"/>
  <c r="L1292" i="1" s="1"/>
  <c r="R1292" i="1" s="1"/>
  <c r="S1292" i="1" s="1"/>
  <c r="J1291" i="1"/>
  <c r="L1291" i="1" s="1"/>
  <c r="R1291" i="1" s="1"/>
  <c r="S1291" i="1" s="1"/>
  <c r="J1290" i="1"/>
  <c r="L1290" i="1" s="1"/>
  <c r="R1290" i="1" s="1"/>
  <c r="S1290" i="1" s="1"/>
  <c r="J1289" i="1"/>
  <c r="L1289" i="1" s="1"/>
  <c r="R1289" i="1" s="1"/>
  <c r="S1289" i="1" s="1"/>
  <c r="J1288" i="1"/>
  <c r="L1288" i="1" s="1"/>
  <c r="R1288" i="1" s="1"/>
  <c r="S1288" i="1" s="1"/>
  <c r="J1287" i="1"/>
  <c r="L1287" i="1" s="1"/>
  <c r="R1287" i="1" s="1"/>
  <c r="S1287" i="1" s="1"/>
  <c r="J1286" i="1"/>
  <c r="L1286" i="1" s="1"/>
  <c r="R1286" i="1" s="1"/>
  <c r="S1286" i="1" s="1"/>
  <c r="J1285" i="1"/>
  <c r="L1285" i="1" s="1"/>
  <c r="R1285" i="1" s="1"/>
  <c r="S1285" i="1" s="1"/>
  <c r="A1285" i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J1284" i="1"/>
  <c r="L1284" i="1" s="1"/>
  <c r="R1284" i="1" s="1"/>
  <c r="R1255" i="1"/>
  <c r="R1254" i="1"/>
  <c r="P1252" i="1"/>
  <c r="N1252" i="1"/>
  <c r="M1252" i="1"/>
  <c r="K1252" i="1"/>
  <c r="J1251" i="1"/>
  <c r="L1251" i="1" s="1"/>
  <c r="R1251" i="1" s="1"/>
  <c r="S1251" i="1" s="1"/>
  <c r="J1250" i="1"/>
  <c r="L1250" i="1" s="1"/>
  <c r="R1250" i="1" s="1"/>
  <c r="S1250" i="1" s="1"/>
  <c r="J1249" i="1"/>
  <c r="L1249" i="1" s="1"/>
  <c r="R1249" i="1" s="1"/>
  <c r="S1249" i="1" s="1"/>
  <c r="J1248" i="1"/>
  <c r="L1248" i="1" s="1"/>
  <c r="R1248" i="1" s="1"/>
  <c r="S1248" i="1" s="1"/>
  <c r="J1247" i="1"/>
  <c r="L1247" i="1" s="1"/>
  <c r="R1247" i="1" s="1"/>
  <c r="S1247" i="1" s="1"/>
  <c r="J1246" i="1"/>
  <c r="L1246" i="1" s="1"/>
  <c r="R1246" i="1" s="1"/>
  <c r="S1246" i="1" s="1"/>
  <c r="J1245" i="1"/>
  <c r="L1245" i="1" s="1"/>
  <c r="R1245" i="1" s="1"/>
  <c r="S1245" i="1" s="1"/>
  <c r="J1244" i="1"/>
  <c r="L1244" i="1" s="1"/>
  <c r="R1244" i="1" s="1"/>
  <c r="S1244" i="1" s="1"/>
  <c r="Q1243" i="1"/>
  <c r="J1243" i="1"/>
  <c r="L1243" i="1" s="1"/>
  <c r="R1243" i="1" s="1"/>
  <c r="Q1242" i="1"/>
  <c r="J1242" i="1"/>
  <c r="L1242" i="1" s="1"/>
  <c r="R1242" i="1" s="1"/>
  <c r="J1241" i="1"/>
  <c r="L1241" i="1" s="1"/>
  <c r="R1241" i="1" s="1"/>
  <c r="S1241" i="1" s="1"/>
  <c r="J1240" i="1"/>
  <c r="L1240" i="1" s="1"/>
  <c r="R1240" i="1" s="1"/>
  <c r="S1240" i="1" s="1"/>
  <c r="J1239" i="1"/>
  <c r="L1239" i="1" s="1"/>
  <c r="R1239" i="1" s="1"/>
  <c r="S1239" i="1" s="1"/>
  <c r="J1238" i="1"/>
  <c r="L1238" i="1" s="1"/>
  <c r="R1238" i="1" s="1"/>
  <c r="S1238" i="1" s="1"/>
  <c r="J1237" i="1"/>
  <c r="L1237" i="1" s="1"/>
  <c r="R1237" i="1" s="1"/>
  <c r="S1237" i="1" s="1"/>
  <c r="J1236" i="1"/>
  <c r="L1236" i="1" s="1"/>
  <c r="R1236" i="1" s="1"/>
  <c r="S1236" i="1" s="1"/>
  <c r="A1236" i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J1235" i="1"/>
  <c r="L1235" i="1" s="1"/>
  <c r="R1208" i="1"/>
  <c r="R1207" i="1"/>
  <c r="P1205" i="1"/>
  <c r="N1205" i="1"/>
  <c r="M1205" i="1"/>
  <c r="K1205" i="1"/>
  <c r="J1204" i="1"/>
  <c r="L1204" i="1" s="1"/>
  <c r="R1204" i="1" s="1"/>
  <c r="S1204" i="1" s="1"/>
  <c r="J1203" i="1"/>
  <c r="L1203" i="1" s="1"/>
  <c r="R1203" i="1" s="1"/>
  <c r="S1203" i="1" s="1"/>
  <c r="J1202" i="1"/>
  <c r="L1202" i="1" s="1"/>
  <c r="R1202" i="1" s="1"/>
  <c r="S1202" i="1" s="1"/>
  <c r="J1201" i="1"/>
  <c r="L1201" i="1" s="1"/>
  <c r="R1201" i="1" s="1"/>
  <c r="S1201" i="1" s="1"/>
  <c r="Q1200" i="1"/>
  <c r="J1200" i="1"/>
  <c r="L1200" i="1" s="1"/>
  <c r="R1200" i="1" s="1"/>
  <c r="Q1199" i="1"/>
  <c r="J1199" i="1"/>
  <c r="L1199" i="1" s="1"/>
  <c r="R1199" i="1" s="1"/>
  <c r="J1198" i="1"/>
  <c r="L1198" i="1" s="1"/>
  <c r="R1198" i="1" s="1"/>
  <c r="S1198" i="1" s="1"/>
  <c r="J1197" i="1"/>
  <c r="L1197" i="1" s="1"/>
  <c r="R1197" i="1" s="1"/>
  <c r="S1197" i="1" s="1"/>
  <c r="J1196" i="1"/>
  <c r="L1196" i="1" s="1"/>
  <c r="R1196" i="1" s="1"/>
  <c r="S1196" i="1" s="1"/>
  <c r="Q1195" i="1"/>
  <c r="J1195" i="1"/>
  <c r="L1195" i="1" s="1"/>
  <c r="R1195" i="1" s="1"/>
  <c r="Q1194" i="1"/>
  <c r="J1194" i="1"/>
  <c r="L1194" i="1" s="1"/>
  <c r="R1194" i="1" s="1"/>
  <c r="J1193" i="1"/>
  <c r="L1193" i="1" s="1"/>
  <c r="R1193" i="1" s="1"/>
  <c r="S1193" i="1" s="1"/>
  <c r="Q1192" i="1"/>
  <c r="J1192" i="1"/>
  <c r="L1192" i="1" s="1"/>
  <c r="R1192" i="1" s="1"/>
  <c r="J1191" i="1"/>
  <c r="L1191" i="1" s="1"/>
  <c r="R1191" i="1" s="1"/>
  <c r="S1191" i="1" s="1"/>
  <c r="J1190" i="1"/>
  <c r="L1190" i="1" s="1"/>
  <c r="R1190" i="1" s="1"/>
  <c r="S1190" i="1" s="1"/>
  <c r="J1189" i="1"/>
  <c r="L1189" i="1" s="1"/>
  <c r="R1189" i="1" s="1"/>
  <c r="S1189" i="1" s="1"/>
  <c r="J1188" i="1"/>
  <c r="L1188" i="1" s="1"/>
  <c r="R1188" i="1" s="1"/>
  <c r="S1188" i="1" s="1"/>
  <c r="Q1187" i="1"/>
  <c r="J1187" i="1"/>
  <c r="L1187" i="1" s="1"/>
  <c r="R1187" i="1" s="1"/>
  <c r="J1186" i="1"/>
  <c r="L1186" i="1" s="1"/>
  <c r="R1186" i="1" s="1"/>
  <c r="S1186" i="1" s="1"/>
  <c r="A1186" i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J1185" i="1"/>
  <c r="L1185" i="1" s="1"/>
  <c r="R1185" i="1" s="1"/>
  <c r="S1185" i="1" s="1"/>
  <c r="J1184" i="1"/>
  <c r="L1184" i="1" s="1"/>
  <c r="R1184" i="1" s="1"/>
  <c r="R1155" i="1"/>
  <c r="R1154" i="1"/>
  <c r="P1152" i="1"/>
  <c r="N1152" i="1"/>
  <c r="M1152" i="1"/>
  <c r="K1152" i="1"/>
  <c r="J1151" i="1"/>
  <c r="L1151" i="1" s="1"/>
  <c r="R1151" i="1" s="1"/>
  <c r="S1151" i="1" s="1"/>
  <c r="J1150" i="1"/>
  <c r="L1150" i="1" s="1"/>
  <c r="R1150" i="1" s="1"/>
  <c r="S1150" i="1" s="1"/>
  <c r="Q1149" i="1"/>
  <c r="J1149" i="1"/>
  <c r="L1149" i="1" s="1"/>
  <c r="R1149" i="1" s="1"/>
  <c r="J1148" i="1"/>
  <c r="L1148" i="1" s="1"/>
  <c r="R1148" i="1" s="1"/>
  <c r="S1148" i="1" s="1"/>
  <c r="J1147" i="1"/>
  <c r="L1147" i="1" s="1"/>
  <c r="R1147" i="1" s="1"/>
  <c r="S1147" i="1" s="1"/>
  <c r="Q1146" i="1"/>
  <c r="J1146" i="1"/>
  <c r="L1146" i="1" s="1"/>
  <c r="R1146" i="1" s="1"/>
  <c r="Q1145" i="1"/>
  <c r="J1145" i="1"/>
  <c r="L1145" i="1" s="1"/>
  <c r="R1145" i="1" s="1"/>
  <c r="Q1144" i="1"/>
  <c r="J1144" i="1"/>
  <c r="L1144" i="1" s="1"/>
  <c r="R1144" i="1" s="1"/>
  <c r="S1143" i="1"/>
  <c r="J1143" i="1"/>
  <c r="Q1142" i="1"/>
  <c r="J1142" i="1"/>
  <c r="L1142" i="1" s="1"/>
  <c r="R1142" i="1" s="1"/>
  <c r="Q1141" i="1"/>
  <c r="J1141" i="1"/>
  <c r="L1141" i="1" s="1"/>
  <c r="R1141" i="1" s="1"/>
  <c r="J1140" i="1"/>
  <c r="L1140" i="1" s="1"/>
  <c r="R1140" i="1" s="1"/>
  <c r="S1140" i="1" s="1"/>
  <c r="J1139" i="1"/>
  <c r="L1139" i="1" s="1"/>
  <c r="R1139" i="1" s="1"/>
  <c r="S1139" i="1" s="1"/>
  <c r="J1138" i="1"/>
  <c r="L1138" i="1" s="1"/>
  <c r="R1138" i="1" s="1"/>
  <c r="S1138" i="1" s="1"/>
  <c r="Q1137" i="1"/>
  <c r="J1137" i="1"/>
  <c r="L1137" i="1" s="1"/>
  <c r="R1137" i="1" s="1"/>
  <c r="Q1136" i="1"/>
  <c r="J1136" i="1"/>
  <c r="L1136" i="1" s="1"/>
  <c r="R1136" i="1" s="1"/>
  <c r="J1135" i="1"/>
  <c r="L1135" i="1" s="1"/>
  <c r="R1135" i="1" s="1"/>
  <c r="S1135" i="1" s="1"/>
  <c r="J1134" i="1"/>
  <c r="L1134" i="1" s="1"/>
  <c r="R1134" i="1" s="1"/>
  <c r="S1134" i="1" s="1"/>
  <c r="Q1133" i="1"/>
  <c r="J1133" i="1"/>
  <c r="L1133" i="1" s="1"/>
  <c r="R1133" i="1" s="1"/>
  <c r="A1133" i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Q1132" i="1"/>
  <c r="J1132" i="1"/>
  <c r="L1132" i="1" s="1"/>
  <c r="R1132" i="1" s="1"/>
  <c r="J1131" i="1"/>
  <c r="L1131" i="1" s="1"/>
  <c r="R1131" i="1" s="1"/>
  <c r="S1131" i="1" s="1"/>
  <c r="R1102" i="1"/>
  <c r="R1101" i="1"/>
  <c r="Q1099" i="1"/>
  <c r="P1099" i="1"/>
  <c r="N1099" i="1"/>
  <c r="M1099" i="1"/>
  <c r="K1099" i="1"/>
  <c r="J1098" i="1"/>
  <c r="L1098" i="1" s="1"/>
  <c r="R1098" i="1" s="1"/>
  <c r="S1098" i="1" s="1"/>
  <c r="J1097" i="1"/>
  <c r="L1097" i="1" s="1"/>
  <c r="R1097" i="1" s="1"/>
  <c r="S1097" i="1" s="1"/>
  <c r="J1096" i="1"/>
  <c r="L1096" i="1" s="1"/>
  <c r="R1096" i="1" s="1"/>
  <c r="S1096" i="1" s="1"/>
  <c r="J1095" i="1"/>
  <c r="L1095" i="1" s="1"/>
  <c r="R1095" i="1" s="1"/>
  <c r="S1095" i="1" s="1"/>
  <c r="J1094" i="1"/>
  <c r="L1094" i="1" s="1"/>
  <c r="R1094" i="1" s="1"/>
  <c r="S1094" i="1" s="1"/>
  <c r="L1093" i="1"/>
  <c r="R1093" i="1" s="1"/>
  <c r="S1093" i="1" s="1"/>
  <c r="J1092" i="1"/>
  <c r="L1092" i="1" s="1"/>
  <c r="R1092" i="1" s="1"/>
  <c r="S1092" i="1" s="1"/>
  <c r="J1091" i="1"/>
  <c r="L1091" i="1" s="1"/>
  <c r="R1091" i="1" s="1"/>
  <c r="S1091" i="1" s="1"/>
  <c r="J1090" i="1"/>
  <c r="L1090" i="1" s="1"/>
  <c r="R1090" i="1" s="1"/>
  <c r="S1090" i="1" s="1"/>
  <c r="J1089" i="1"/>
  <c r="L1089" i="1" s="1"/>
  <c r="R1089" i="1" s="1"/>
  <c r="S1089" i="1" s="1"/>
  <c r="J1088" i="1"/>
  <c r="L1088" i="1" s="1"/>
  <c r="R1088" i="1" s="1"/>
  <c r="S1088" i="1" s="1"/>
  <c r="J1087" i="1"/>
  <c r="L1087" i="1" s="1"/>
  <c r="R1087" i="1" s="1"/>
  <c r="S1087" i="1" s="1"/>
  <c r="J1086" i="1"/>
  <c r="L1086" i="1" s="1"/>
  <c r="A1086" i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R1056" i="1"/>
  <c r="R1055" i="1"/>
  <c r="P1053" i="1"/>
  <c r="N1053" i="1"/>
  <c r="M1053" i="1"/>
  <c r="K1053" i="1"/>
  <c r="J1052" i="1"/>
  <c r="L1052" i="1" s="1"/>
  <c r="R1052" i="1" s="1"/>
  <c r="S1052" i="1" s="1"/>
  <c r="J1051" i="1"/>
  <c r="L1051" i="1" s="1"/>
  <c r="R1051" i="1" s="1"/>
  <c r="S1051" i="1" s="1"/>
  <c r="J1050" i="1"/>
  <c r="L1050" i="1" s="1"/>
  <c r="R1050" i="1" s="1"/>
  <c r="S1050" i="1" s="1"/>
  <c r="Q1049" i="1"/>
  <c r="J1049" i="1"/>
  <c r="L1049" i="1" s="1"/>
  <c r="R1049" i="1" s="1"/>
  <c r="J1048" i="1"/>
  <c r="L1048" i="1" s="1"/>
  <c r="R1048" i="1" s="1"/>
  <c r="S1048" i="1" s="1"/>
  <c r="Q1047" i="1"/>
  <c r="J1047" i="1"/>
  <c r="L1047" i="1" s="1"/>
  <c r="R1047" i="1" s="1"/>
  <c r="J1046" i="1"/>
  <c r="L1046" i="1" s="1"/>
  <c r="R1046" i="1" s="1"/>
  <c r="S1046" i="1" s="1"/>
  <c r="J1045" i="1"/>
  <c r="L1045" i="1" s="1"/>
  <c r="R1045" i="1" s="1"/>
  <c r="S1045" i="1" s="1"/>
  <c r="L1044" i="1"/>
  <c r="R1044" i="1" s="1"/>
  <c r="S1044" i="1" s="1"/>
  <c r="J1043" i="1"/>
  <c r="L1043" i="1" s="1"/>
  <c r="R1043" i="1" s="1"/>
  <c r="S1043" i="1" s="1"/>
  <c r="J1042" i="1"/>
  <c r="L1042" i="1" s="1"/>
  <c r="R1042" i="1" s="1"/>
  <c r="S1042" i="1" s="1"/>
  <c r="J1041" i="1"/>
  <c r="L1041" i="1" s="1"/>
  <c r="R1041" i="1" s="1"/>
  <c r="S1041" i="1" s="1"/>
  <c r="Q1040" i="1"/>
  <c r="J1040" i="1"/>
  <c r="L1040" i="1" s="1"/>
  <c r="R1040" i="1" s="1"/>
  <c r="J1039" i="1"/>
  <c r="L1039" i="1" s="1"/>
  <c r="R1039" i="1" s="1"/>
  <c r="S1039" i="1" s="1"/>
  <c r="J1038" i="1"/>
  <c r="L1038" i="1" s="1"/>
  <c r="R1038" i="1" s="1"/>
  <c r="S1038" i="1" s="1"/>
  <c r="J1037" i="1"/>
  <c r="L1037" i="1" s="1"/>
  <c r="R1037" i="1" s="1"/>
  <c r="S1037" i="1" s="1"/>
  <c r="A1037" i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Q1036" i="1"/>
  <c r="J1036" i="1"/>
  <c r="L1036" i="1" s="1"/>
  <c r="R1036" i="1" s="1"/>
  <c r="R1007" i="1"/>
  <c r="R1006" i="1"/>
  <c r="P1004" i="1"/>
  <c r="N1004" i="1"/>
  <c r="M1004" i="1"/>
  <c r="K1004" i="1"/>
  <c r="J1003" i="1"/>
  <c r="L1003" i="1" s="1"/>
  <c r="R1003" i="1" s="1"/>
  <c r="S1003" i="1" s="1"/>
  <c r="J1002" i="1"/>
  <c r="L1002" i="1" s="1"/>
  <c r="R1002" i="1" s="1"/>
  <c r="S1002" i="1" s="1"/>
  <c r="J1001" i="1"/>
  <c r="L1001" i="1" s="1"/>
  <c r="R1001" i="1" s="1"/>
  <c r="S1001" i="1" s="1"/>
  <c r="J1000" i="1"/>
  <c r="L1000" i="1" s="1"/>
  <c r="R1000" i="1" s="1"/>
  <c r="S1000" i="1" s="1"/>
  <c r="J999" i="1"/>
  <c r="L999" i="1" s="1"/>
  <c r="R999" i="1" s="1"/>
  <c r="S999" i="1" s="1"/>
  <c r="J998" i="1"/>
  <c r="L998" i="1" s="1"/>
  <c r="R998" i="1" s="1"/>
  <c r="S998" i="1" s="1"/>
  <c r="Q997" i="1"/>
  <c r="Q1004" i="1" s="1"/>
  <c r="J997" i="1"/>
  <c r="L997" i="1" s="1"/>
  <c r="R997" i="1" s="1"/>
  <c r="J996" i="1"/>
  <c r="L996" i="1" s="1"/>
  <c r="R996" i="1" s="1"/>
  <c r="S996" i="1" s="1"/>
  <c r="J995" i="1"/>
  <c r="L995" i="1" s="1"/>
  <c r="R995" i="1" s="1"/>
  <c r="S995" i="1" s="1"/>
  <c r="J994" i="1"/>
  <c r="L994" i="1" s="1"/>
  <c r="R994" i="1" s="1"/>
  <c r="S994" i="1" s="1"/>
  <c r="J993" i="1"/>
  <c r="L993" i="1" s="1"/>
  <c r="R993" i="1" s="1"/>
  <c r="S993" i="1" s="1"/>
  <c r="J992" i="1"/>
  <c r="L992" i="1" s="1"/>
  <c r="R992" i="1" s="1"/>
  <c r="S992" i="1" s="1"/>
  <c r="J991" i="1"/>
  <c r="L991" i="1" s="1"/>
  <c r="R991" i="1" s="1"/>
  <c r="S991" i="1" s="1"/>
  <c r="J990" i="1"/>
  <c r="L990" i="1" s="1"/>
  <c r="R990" i="1" s="1"/>
  <c r="S990" i="1" s="1"/>
  <c r="J989" i="1"/>
  <c r="L989" i="1" s="1"/>
  <c r="R989" i="1" s="1"/>
  <c r="S989" i="1" s="1"/>
  <c r="J988" i="1"/>
  <c r="L988" i="1" s="1"/>
  <c r="R988" i="1" s="1"/>
  <c r="S988" i="1" s="1"/>
  <c r="J987" i="1"/>
  <c r="L987" i="1" s="1"/>
  <c r="R987" i="1" s="1"/>
  <c r="S987" i="1" s="1"/>
  <c r="J986" i="1"/>
  <c r="L986" i="1" s="1"/>
  <c r="R986" i="1" s="1"/>
  <c r="S986" i="1" s="1"/>
  <c r="J985" i="1"/>
  <c r="L985" i="1" s="1"/>
  <c r="R985" i="1" s="1"/>
  <c r="S985" i="1" s="1"/>
  <c r="J984" i="1"/>
  <c r="L984" i="1" s="1"/>
  <c r="R984" i="1" s="1"/>
  <c r="S984" i="1" s="1"/>
  <c r="J983" i="1"/>
  <c r="L983" i="1" s="1"/>
  <c r="R983" i="1" s="1"/>
  <c r="S983" i="1" s="1"/>
  <c r="A983" i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S982" i="1"/>
  <c r="J982" i="1"/>
  <c r="J981" i="1"/>
  <c r="L981" i="1" s="1"/>
  <c r="R981" i="1" s="1"/>
  <c r="R954" i="1"/>
  <c r="R953" i="1"/>
  <c r="Q951" i="1"/>
  <c r="P951" i="1"/>
  <c r="N951" i="1"/>
  <c r="M951" i="1"/>
  <c r="K951" i="1"/>
  <c r="J950" i="1"/>
  <c r="L950" i="1" s="1"/>
  <c r="R950" i="1" s="1"/>
  <c r="S950" i="1" s="1"/>
  <c r="J949" i="1"/>
  <c r="L949" i="1" s="1"/>
  <c r="R949" i="1" s="1"/>
  <c r="S949" i="1" s="1"/>
  <c r="J948" i="1"/>
  <c r="L948" i="1" s="1"/>
  <c r="R948" i="1" s="1"/>
  <c r="S948" i="1" s="1"/>
  <c r="J947" i="1"/>
  <c r="L947" i="1" s="1"/>
  <c r="R947" i="1" s="1"/>
  <c r="S947" i="1" s="1"/>
  <c r="J946" i="1"/>
  <c r="L946" i="1" s="1"/>
  <c r="R946" i="1" s="1"/>
  <c r="S946" i="1" s="1"/>
  <c r="J945" i="1"/>
  <c r="L945" i="1" s="1"/>
  <c r="R945" i="1" s="1"/>
  <c r="R915" i="1"/>
  <c r="R914" i="1"/>
  <c r="P912" i="1"/>
  <c r="M912" i="1"/>
  <c r="K912" i="1"/>
  <c r="J911" i="1"/>
  <c r="L911" i="1" s="1"/>
  <c r="R911" i="1" s="1"/>
  <c r="S911" i="1" s="1"/>
  <c r="Q910" i="1"/>
  <c r="J910" i="1"/>
  <c r="L910" i="1" s="1"/>
  <c r="R910" i="1" s="1"/>
  <c r="J909" i="1"/>
  <c r="L909" i="1" s="1"/>
  <c r="R909" i="1" s="1"/>
  <c r="S909" i="1" s="1"/>
  <c r="J908" i="1"/>
  <c r="L908" i="1" s="1"/>
  <c r="R908" i="1" s="1"/>
  <c r="S908" i="1" s="1"/>
  <c r="J907" i="1"/>
  <c r="L907" i="1" s="1"/>
  <c r="R907" i="1" s="1"/>
  <c r="S907" i="1" s="1"/>
  <c r="J906" i="1"/>
  <c r="L906" i="1" s="1"/>
  <c r="R906" i="1" s="1"/>
  <c r="S906" i="1" s="1"/>
  <c r="J905" i="1"/>
  <c r="L905" i="1" s="1"/>
  <c r="R905" i="1" s="1"/>
  <c r="S905" i="1" s="1"/>
  <c r="Q904" i="1"/>
  <c r="J904" i="1"/>
  <c r="L904" i="1" s="1"/>
  <c r="R904" i="1" s="1"/>
  <c r="J903" i="1"/>
  <c r="L903" i="1" s="1"/>
  <c r="R903" i="1" s="1"/>
  <c r="S903" i="1" s="1"/>
  <c r="J902" i="1"/>
  <c r="L902" i="1" s="1"/>
  <c r="R902" i="1" s="1"/>
  <c r="S902" i="1" s="1"/>
  <c r="J901" i="1"/>
  <c r="L901" i="1" s="1"/>
  <c r="R901" i="1" s="1"/>
  <c r="S901" i="1" s="1"/>
  <c r="J900" i="1"/>
  <c r="L900" i="1" s="1"/>
  <c r="R900" i="1" s="1"/>
  <c r="S900" i="1" s="1"/>
  <c r="J899" i="1"/>
  <c r="L899" i="1" s="1"/>
  <c r="R899" i="1" s="1"/>
  <c r="S899" i="1" s="1"/>
  <c r="Q898" i="1"/>
  <c r="J898" i="1"/>
  <c r="L898" i="1" s="1"/>
  <c r="R898" i="1" s="1"/>
  <c r="J897" i="1"/>
  <c r="L897" i="1" s="1"/>
  <c r="R897" i="1" s="1"/>
  <c r="S897" i="1" s="1"/>
  <c r="J896" i="1"/>
  <c r="L896" i="1" s="1"/>
  <c r="R896" i="1" s="1"/>
  <c r="S896" i="1" s="1"/>
  <c r="A896" i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J895" i="1"/>
  <c r="L895" i="1" s="1"/>
  <c r="R895" i="1" s="1"/>
  <c r="S895" i="1" s="1"/>
  <c r="R867" i="1"/>
  <c r="R866" i="1"/>
  <c r="P864" i="1"/>
  <c r="N864" i="1"/>
  <c r="M864" i="1"/>
  <c r="K864" i="1"/>
  <c r="J863" i="1"/>
  <c r="L863" i="1" s="1"/>
  <c r="R863" i="1" s="1"/>
  <c r="S863" i="1" s="1"/>
  <c r="Q862" i="1"/>
  <c r="J862" i="1"/>
  <c r="L862" i="1" s="1"/>
  <c r="R862" i="1" s="1"/>
  <c r="Q861" i="1"/>
  <c r="J861" i="1"/>
  <c r="L861" i="1" s="1"/>
  <c r="R861" i="1" s="1"/>
  <c r="J860" i="1"/>
  <c r="L860" i="1" s="1"/>
  <c r="R860" i="1" s="1"/>
  <c r="S860" i="1" s="1"/>
  <c r="J859" i="1"/>
  <c r="L859" i="1" s="1"/>
  <c r="R859" i="1" s="1"/>
  <c r="S859" i="1" s="1"/>
  <c r="J858" i="1"/>
  <c r="L858" i="1" s="1"/>
  <c r="R858" i="1" s="1"/>
  <c r="S858" i="1" s="1"/>
  <c r="J857" i="1"/>
  <c r="L857" i="1" s="1"/>
  <c r="R857" i="1" s="1"/>
  <c r="S857" i="1" s="1"/>
  <c r="J856" i="1"/>
  <c r="L856" i="1" s="1"/>
  <c r="R856" i="1" s="1"/>
  <c r="S856" i="1" s="1"/>
  <c r="Q855" i="1"/>
  <c r="J855" i="1"/>
  <c r="L855" i="1" s="1"/>
  <c r="R855" i="1" s="1"/>
  <c r="J854" i="1"/>
  <c r="L854" i="1" s="1"/>
  <c r="R854" i="1" s="1"/>
  <c r="S854" i="1" s="1"/>
  <c r="Q853" i="1"/>
  <c r="J853" i="1"/>
  <c r="L853" i="1" s="1"/>
  <c r="R853" i="1" s="1"/>
  <c r="Q852" i="1"/>
  <c r="J852" i="1"/>
  <c r="L852" i="1" s="1"/>
  <c r="R852" i="1" s="1"/>
  <c r="J851" i="1"/>
  <c r="L851" i="1" s="1"/>
  <c r="R851" i="1" s="1"/>
  <c r="S851" i="1" s="1"/>
  <c r="J850" i="1"/>
  <c r="L850" i="1" s="1"/>
  <c r="R850" i="1" s="1"/>
  <c r="S850" i="1" s="1"/>
  <c r="J849" i="1"/>
  <c r="L849" i="1" s="1"/>
  <c r="R849" i="1" s="1"/>
  <c r="S849" i="1" s="1"/>
  <c r="J848" i="1"/>
  <c r="L848" i="1" s="1"/>
  <c r="R848" i="1" s="1"/>
  <c r="S848" i="1" s="1"/>
  <c r="J847" i="1"/>
  <c r="L847" i="1" s="1"/>
  <c r="R847" i="1" s="1"/>
  <c r="S847" i="1" s="1"/>
  <c r="J846" i="1"/>
  <c r="L846" i="1" s="1"/>
  <c r="R846" i="1" s="1"/>
  <c r="S846" i="1" s="1"/>
  <c r="Q845" i="1"/>
  <c r="J845" i="1"/>
  <c r="L845" i="1" s="1"/>
  <c r="R845" i="1" s="1"/>
  <c r="J844" i="1"/>
  <c r="L844" i="1" s="1"/>
  <c r="R844" i="1" s="1"/>
  <c r="S844" i="1" s="1"/>
  <c r="A844" i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J843" i="1"/>
  <c r="L843" i="1" s="1"/>
  <c r="R843" i="1" s="1"/>
  <c r="S843" i="1" s="1"/>
  <c r="J842" i="1"/>
  <c r="L842" i="1" s="1"/>
  <c r="R842" i="1" s="1"/>
  <c r="S842" i="1" s="1"/>
  <c r="Q841" i="1"/>
  <c r="J841" i="1"/>
  <c r="L841" i="1" s="1"/>
  <c r="R841" i="1" s="1"/>
  <c r="R812" i="1"/>
  <c r="R811" i="1"/>
  <c r="P809" i="1"/>
  <c r="N809" i="1"/>
  <c r="M809" i="1"/>
  <c r="K809" i="1"/>
  <c r="J808" i="1"/>
  <c r="L808" i="1" s="1"/>
  <c r="R808" i="1" s="1"/>
  <c r="S808" i="1" s="1"/>
  <c r="J807" i="1"/>
  <c r="L807" i="1" s="1"/>
  <c r="R807" i="1" s="1"/>
  <c r="S807" i="1" s="1"/>
  <c r="J806" i="1"/>
  <c r="L806" i="1" s="1"/>
  <c r="R806" i="1" s="1"/>
  <c r="S806" i="1" s="1"/>
  <c r="J805" i="1"/>
  <c r="L805" i="1" s="1"/>
  <c r="R805" i="1" s="1"/>
  <c r="S805" i="1" s="1"/>
  <c r="Q804" i="1"/>
  <c r="J804" i="1"/>
  <c r="L804" i="1" s="1"/>
  <c r="R804" i="1" s="1"/>
  <c r="J803" i="1"/>
  <c r="L803" i="1" s="1"/>
  <c r="R803" i="1" s="1"/>
  <c r="S803" i="1" s="1"/>
  <c r="Q802" i="1"/>
  <c r="J802" i="1"/>
  <c r="L802" i="1" s="1"/>
  <c r="R802" i="1" s="1"/>
  <c r="Q801" i="1"/>
  <c r="J801" i="1"/>
  <c r="L801" i="1" s="1"/>
  <c r="R801" i="1" s="1"/>
  <c r="J800" i="1"/>
  <c r="L800" i="1" s="1"/>
  <c r="R800" i="1" s="1"/>
  <c r="S800" i="1" s="1"/>
  <c r="Q799" i="1"/>
  <c r="J799" i="1"/>
  <c r="L799" i="1" s="1"/>
  <c r="R799" i="1" s="1"/>
  <c r="J798" i="1"/>
  <c r="L798" i="1" s="1"/>
  <c r="R798" i="1" s="1"/>
  <c r="S798" i="1" s="1"/>
  <c r="J797" i="1"/>
  <c r="L797" i="1" s="1"/>
  <c r="R797" i="1" s="1"/>
  <c r="S797" i="1" s="1"/>
  <c r="J796" i="1"/>
  <c r="L796" i="1" s="1"/>
  <c r="R796" i="1" s="1"/>
  <c r="S796" i="1" s="1"/>
  <c r="S795" i="1"/>
  <c r="J795" i="1"/>
  <c r="Q794" i="1"/>
  <c r="J794" i="1"/>
  <c r="L794" i="1" s="1"/>
  <c r="R794" i="1" s="1"/>
  <c r="Q793" i="1"/>
  <c r="J793" i="1"/>
  <c r="L793" i="1" s="1"/>
  <c r="R793" i="1" s="1"/>
  <c r="Q792" i="1"/>
  <c r="J792" i="1"/>
  <c r="L792" i="1" s="1"/>
  <c r="R792" i="1" s="1"/>
  <c r="Q791" i="1"/>
  <c r="J791" i="1"/>
  <c r="L791" i="1" s="1"/>
  <c r="R791" i="1" s="1"/>
  <c r="Q790" i="1"/>
  <c r="J790" i="1"/>
  <c r="L790" i="1" s="1"/>
  <c r="R790" i="1" s="1"/>
  <c r="A790" i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J789" i="1"/>
  <c r="L789" i="1" s="1"/>
  <c r="R759" i="1"/>
  <c r="R758" i="1"/>
  <c r="M756" i="1"/>
  <c r="K756" i="1"/>
  <c r="J755" i="1"/>
  <c r="L755" i="1" s="1"/>
  <c r="R755" i="1" s="1"/>
  <c r="S755" i="1" s="1"/>
  <c r="J754" i="1"/>
  <c r="L754" i="1" s="1"/>
  <c r="R754" i="1" s="1"/>
  <c r="S754" i="1" s="1"/>
  <c r="J753" i="1"/>
  <c r="L753" i="1" s="1"/>
  <c r="R753" i="1" s="1"/>
  <c r="S753" i="1" s="1"/>
  <c r="J752" i="1"/>
  <c r="L752" i="1" s="1"/>
  <c r="R752" i="1" s="1"/>
  <c r="S752" i="1" s="1"/>
  <c r="J751" i="1"/>
  <c r="L751" i="1" s="1"/>
  <c r="R751" i="1" s="1"/>
  <c r="S751" i="1" s="1"/>
  <c r="J750" i="1"/>
  <c r="L750" i="1" s="1"/>
  <c r="R750" i="1" s="1"/>
  <c r="S750" i="1" s="1"/>
  <c r="J749" i="1"/>
  <c r="L749" i="1" s="1"/>
  <c r="R749" i="1" s="1"/>
  <c r="S749" i="1" s="1"/>
  <c r="J748" i="1"/>
  <c r="L748" i="1" s="1"/>
  <c r="R748" i="1" s="1"/>
  <c r="S748" i="1" s="1"/>
  <c r="J747" i="1"/>
  <c r="L747" i="1" s="1"/>
  <c r="R747" i="1" s="1"/>
  <c r="S747" i="1" s="1"/>
  <c r="J746" i="1"/>
  <c r="L746" i="1" s="1"/>
  <c r="R746" i="1" s="1"/>
  <c r="S746" i="1" s="1"/>
  <c r="J745" i="1"/>
  <c r="L745" i="1" s="1"/>
  <c r="R745" i="1" s="1"/>
  <c r="S745" i="1" s="1"/>
  <c r="J744" i="1"/>
  <c r="L744" i="1" s="1"/>
  <c r="R744" i="1" s="1"/>
  <c r="S744" i="1" s="1"/>
  <c r="S743" i="1"/>
  <c r="J743" i="1"/>
  <c r="A743" i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J742" i="1"/>
  <c r="L742" i="1" s="1"/>
  <c r="R710" i="1"/>
  <c r="R709" i="1"/>
  <c r="P707" i="1"/>
  <c r="M707" i="1"/>
  <c r="K707" i="1"/>
  <c r="J706" i="1"/>
  <c r="L706" i="1" s="1"/>
  <c r="R706" i="1" s="1"/>
  <c r="S706" i="1" s="1"/>
  <c r="J705" i="1"/>
  <c r="L705" i="1" s="1"/>
  <c r="R705" i="1" s="1"/>
  <c r="S705" i="1" s="1"/>
  <c r="Q704" i="1"/>
  <c r="J704" i="1"/>
  <c r="L704" i="1" s="1"/>
  <c r="R704" i="1" s="1"/>
  <c r="J703" i="1"/>
  <c r="L703" i="1" s="1"/>
  <c r="R703" i="1" s="1"/>
  <c r="S703" i="1" s="1"/>
  <c r="J702" i="1"/>
  <c r="L702" i="1" s="1"/>
  <c r="R702" i="1" s="1"/>
  <c r="S702" i="1" s="1"/>
  <c r="J701" i="1"/>
  <c r="L701" i="1" s="1"/>
  <c r="R701" i="1" s="1"/>
  <c r="S701" i="1" s="1"/>
  <c r="S700" i="1"/>
  <c r="J700" i="1"/>
  <c r="J699" i="1"/>
  <c r="L699" i="1" s="1"/>
  <c r="R699" i="1" s="1"/>
  <c r="S699" i="1" s="1"/>
  <c r="Q698" i="1"/>
  <c r="J698" i="1"/>
  <c r="L698" i="1" s="1"/>
  <c r="R698" i="1" s="1"/>
  <c r="J697" i="1"/>
  <c r="L697" i="1" s="1"/>
  <c r="R697" i="1" s="1"/>
  <c r="S697" i="1" s="1"/>
  <c r="J696" i="1"/>
  <c r="L696" i="1" s="1"/>
  <c r="R696" i="1" s="1"/>
  <c r="S696" i="1" s="1"/>
  <c r="J695" i="1"/>
  <c r="L695" i="1" s="1"/>
  <c r="R695" i="1" s="1"/>
  <c r="S695" i="1" s="1"/>
  <c r="J694" i="1"/>
  <c r="L694" i="1" s="1"/>
  <c r="R694" i="1" s="1"/>
  <c r="S694" i="1" s="1"/>
  <c r="Q693" i="1"/>
  <c r="J693" i="1"/>
  <c r="L693" i="1" s="1"/>
  <c r="R693" i="1" s="1"/>
  <c r="J692" i="1"/>
  <c r="L692" i="1" s="1"/>
  <c r="R692" i="1" s="1"/>
  <c r="S692" i="1" s="1"/>
  <c r="J691" i="1"/>
  <c r="L691" i="1" s="1"/>
  <c r="R691" i="1" s="1"/>
  <c r="S691" i="1" s="1"/>
  <c r="A691" i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J690" i="1"/>
  <c r="L690" i="1" s="1"/>
  <c r="R690" i="1" s="1"/>
  <c r="S690" i="1" s="1"/>
  <c r="Q689" i="1"/>
  <c r="J689" i="1"/>
  <c r="L689" i="1" s="1"/>
  <c r="R662" i="1"/>
  <c r="R661" i="1"/>
  <c r="P659" i="1"/>
  <c r="N659" i="1"/>
  <c r="M659" i="1"/>
  <c r="K659" i="1"/>
  <c r="J658" i="1"/>
  <c r="L658" i="1" s="1"/>
  <c r="R658" i="1" s="1"/>
  <c r="S658" i="1" s="1"/>
  <c r="J657" i="1"/>
  <c r="L657" i="1" s="1"/>
  <c r="R657" i="1" s="1"/>
  <c r="S657" i="1" s="1"/>
  <c r="Q656" i="1"/>
  <c r="J656" i="1"/>
  <c r="L656" i="1" s="1"/>
  <c r="R656" i="1" s="1"/>
  <c r="Q655" i="1"/>
  <c r="J655" i="1"/>
  <c r="L655" i="1" s="1"/>
  <c r="R655" i="1" s="1"/>
  <c r="J654" i="1"/>
  <c r="L654" i="1" s="1"/>
  <c r="R654" i="1" s="1"/>
  <c r="S654" i="1" s="1"/>
  <c r="J653" i="1"/>
  <c r="L653" i="1" s="1"/>
  <c r="R653" i="1" s="1"/>
  <c r="S653" i="1" s="1"/>
  <c r="J652" i="1"/>
  <c r="L652" i="1" s="1"/>
  <c r="R652" i="1" s="1"/>
  <c r="S652" i="1" s="1"/>
  <c r="Q651" i="1"/>
  <c r="J651" i="1"/>
  <c r="L651" i="1" s="1"/>
  <c r="R651" i="1" s="1"/>
  <c r="J650" i="1"/>
  <c r="L650" i="1" s="1"/>
  <c r="R650" i="1" s="1"/>
  <c r="S650" i="1" s="1"/>
  <c r="Q649" i="1"/>
  <c r="J649" i="1"/>
  <c r="L649" i="1" s="1"/>
  <c r="R649" i="1" s="1"/>
  <c r="J648" i="1"/>
  <c r="L648" i="1" s="1"/>
  <c r="R648" i="1" s="1"/>
  <c r="S648" i="1" s="1"/>
  <c r="J647" i="1"/>
  <c r="L647" i="1" s="1"/>
  <c r="R647" i="1" s="1"/>
  <c r="S647" i="1" s="1"/>
  <c r="Q646" i="1"/>
  <c r="J646" i="1"/>
  <c r="L646" i="1" s="1"/>
  <c r="R646" i="1" s="1"/>
  <c r="J645" i="1"/>
  <c r="L645" i="1" s="1"/>
  <c r="R645" i="1" s="1"/>
  <c r="S645" i="1" s="1"/>
  <c r="J644" i="1"/>
  <c r="L644" i="1" s="1"/>
  <c r="R644" i="1" s="1"/>
  <c r="S644" i="1" s="1"/>
  <c r="J643" i="1"/>
  <c r="L643" i="1" s="1"/>
  <c r="R643" i="1" s="1"/>
  <c r="S643" i="1" s="1"/>
  <c r="J642" i="1"/>
  <c r="L642" i="1" s="1"/>
  <c r="R642" i="1" s="1"/>
  <c r="S642" i="1" s="1"/>
  <c r="Q641" i="1"/>
  <c r="J641" i="1"/>
  <c r="L641" i="1" s="1"/>
  <c r="R641" i="1" s="1"/>
  <c r="J640" i="1"/>
  <c r="L640" i="1" s="1"/>
  <c r="R640" i="1" s="1"/>
  <c r="S640" i="1" s="1"/>
  <c r="J639" i="1"/>
  <c r="L639" i="1" s="1"/>
  <c r="R639" i="1" s="1"/>
  <c r="S639" i="1" s="1"/>
  <c r="Q638" i="1"/>
  <c r="J638" i="1"/>
  <c r="L638" i="1" s="1"/>
  <c r="R638" i="1" s="1"/>
  <c r="J637" i="1"/>
  <c r="L637" i="1" s="1"/>
  <c r="R637" i="1" s="1"/>
  <c r="S637" i="1" s="1"/>
  <c r="J636" i="1"/>
  <c r="L636" i="1" s="1"/>
  <c r="R636" i="1" s="1"/>
  <c r="S636" i="1" s="1"/>
  <c r="A636" i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J635" i="1"/>
  <c r="L635" i="1" s="1"/>
  <c r="R635" i="1" s="1"/>
  <c r="S635" i="1" s="1"/>
  <c r="Q634" i="1"/>
  <c r="J634" i="1"/>
  <c r="L634" i="1" s="1"/>
  <c r="R606" i="1"/>
  <c r="P604" i="1"/>
  <c r="N604" i="1"/>
  <c r="M604" i="1"/>
  <c r="K604" i="1"/>
  <c r="J603" i="1"/>
  <c r="L603" i="1" s="1"/>
  <c r="R603" i="1" s="1"/>
  <c r="S603" i="1" s="1"/>
  <c r="J602" i="1"/>
  <c r="L602" i="1" s="1"/>
  <c r="R602" i="1" s="1"/>
  <c r="S602" i="1" s="1"/>
  <c r="Q601" i="1"/>
  <c r="J601" i="1"/>
  <c r="L601" i="1" s="1"/>
  <c r="R601" i="1" s="1"/>
  <c r="J600" i="1"/>
  <c r="L600" i="1" s="1"/>
  <c r="R600" i="1" s="1"/>
  <c r="S600" i="1" s="1"/>
  <c r="Q599" i="1"/>
  <c r="J599" i="1"/>
  <c r="L599" i="1" s="1"/>
  <c r="R599" i="1" s="1"/>
  <c r="J598" i="1"/>
  <c r="L598" i="1" s="1"/>
  <c r="R598" i="1" s="1"/>
  <c r="S598" i="1" s="1"/>
  <c r="J597" i="1"/>
  <c r="L597" i="1" s="1"/>
  <c r="R597" i="1" s="1"/>
  <c r="S597" i="1" s="1"/>
  <c r="Q596" i="1"/>
  <c r="J596" i="1"/>
  <c r="L596" i="1" s="1"/>
  <c r="R596" i="1" s="1"/>
  <c r="J595" i="1"/>
  <c r="L595" i="1" s="1"/>
  <c r="R595" i="1" s="1"/>
  <c r="S595" i="1" s="1"/>
  <c r="Q594" i="1"/>
  <c r="J594" i="1"/>
  <c r="L594" i="1" s="1"/>
  <c r="R594" i="1" s="1"/>
  <c r="S593" i="1"/>
  <c r="J593" i="1"/>
  <c r="J592" i="1"/>
  <c r="L592" i="1" s="1"/>
  <c r="R592" i="1" s="1"/>
  <c r="S592" i="1" s="1"/>
  <c r="J591" i="1"/>
  <c r="L591" i="1" s="1"/>
  <c r="R591" i="1" s="1"/>
  <c r="S591" i="1" s="1"/>
  <c r="J590" i="1"/>
  <c r="L590" i="1" s="1"/>
  <c r="R590" i="1" s="1"/>
  <c r="S590" i="1" s="1"/>
  <c r="Q589" i="1"/>
  <c r="J589" i="1"/>
  <c r="L589" i="1" s="1"/>
  <c r="R589" i="1" s="1"/>
  <c r="Q588" i="1"/>
  <c r="J588" i="1"/>
  <c r="L588" i="1" s="1"/>
  <c r="R588" i="1" s="1"/>
  <c r="Q587" i="1"/>
  <c r="J587" i="1"/>
  <c r="L587" i="1" s="1"/>
  <c r="R587" i="1" s="1"/>
  <c r="Q586" i="1"/>
  <c r="J586" i="1"/>
  <c r="L586" i="1" s="1"/>
  <c r="R586" i="1" s="1"/>
  <c r="A586" i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Q585" i="1"/>
  <c r="J585" i="1"/>
  <c r="L585" i="1" s="1"/>
  <c r="R585" i="1" s="1"/>
  <c r="J584" i="1"/>
  <c r="L584" i="1" s="1"/>
  <c r="R560" i="1"/>
  <c r="R559" i="1"/>
  <c r="Q557" i="1"/>
  <c r="P557" i="1"/>
  <c r="N557" i="1"/>
  <c r="M557" i="1"/>
  <c r="K557" i="1"/>
  <c r="J556" i="1"/>
  <c r="L556" i="1" s="1"/>
  <c r="R556" i="1" s="1"/>
  <c r="S556" i="1" s="1"/>
  <c r="J555" i="1"/>
  <c r="L555" i="1" s="1"/>
  <c r="R555" i="1" s="1"/>
  <c r="S555" i="1" s="1"/>
  <c r="J554" i="1"/>
  <c r="L554" i="1" s="1"/>
  <c r="R554" i="1" s="1"/>
  <c r="S554" i="1" s="1"/>
  <c r="J553" i="1"/>
  <c r="L553" i="1" s="1"/>
  <c r="R553" i="1" s="1"/>
  <c r="S553" i="1" s="1"/>
  <c r="J552" i="1"/>
  <c r="L552" i="1" s="1"/>
  <c r="R552" i="1" s="1"/>
  <c r="S552" i="1" s="1"/>
  <c r="R551" i="1"/>
  <c r="S551" i="1" s="1"/>
  <c r="J551" i="1"/>
  <c r="J550" i="1"/>
  <c r="L550" i="1" s="1"/>
  <c r="R550" i="1" s="1"/>
  <c r="S550" i="1" s="1"/>
  <c r="J549" i="1"/>
  <c r="L549" i="1" s="1"/>
  <c r="R549" i="1" s="1"/>
  <c r="S549" i="1" s="1"/>
  <c r="J548" i="1"/>
  <c r="L548" i="1" s="1"/>
  <c r="R548" i="1" s="1"/>
  <c r="S548" i="1" s="1"/>
  <c r="A548" i="1"/>
  <c r="A549" i="1" s="1"/>
  <c r="A550" i="1" s="1"/>
  <c r="A551" i="1" s="1"/>
  <c r="A552" i="1" s="1"/>
  <c r="A553" i="1" s="1"/>
  <c r="A554" i="1" s="1"/>
  <c r="A555" i="1" s="1"/>
  <c r="A556" i="1" s="1"/>
  <c r="J547" i="1"/>
  <c r="L547" i="1" s="1"/>
  <c r="R547" i="1" s="1"/>
  <c r="S547" i="1" s="1"/>
  <c r="J546" i="1"/>
  <c r="L546" i="1" s="1"/>
  <c r="R546" i="1" s="1"/>
  <c r="R518" i="1"/>
  <c r="R517" i="1"/>
  <c r="P515" i="1"/>
  <c r="M515" i="1"/>
  <c r="K515" i="1"/>
  <c r="J514" i="1"/>
  <c r="L514" i="1" s="1"/>
  <c r="R514" i="1" s="1"/>
  <c r="S514" i="1" s="1"/>
  <c r="J513" i="1"/>
  <c r="L513" i="1" s="1"/>
  <c r="R513" i="1" s="1"/>
  <c r="S513" i="1" s="1"/>
  <c r="Q512" i="1"/>
  <c r="J512" i="1"/>
  <c r="L512" i="1" s="1"/>
  <c r="R512" i="1" s="1"/>
  <c r="J511" i="1"/>
  <c r="L511" i="1" s="1"/>
  <c r="R511" i="1" s="1"/>
  <c r="S511" i="1" s="1"/>
  <c r="J510" i="1"/>
  <c r="L510" i="1" s="1"/>
  <c r="R510" i="1" s="1"/>
  <c r="S510" i="1" s="1"/>
  <c r="J509" i="1"/>
  <c r="L509" i="1" s="1"/>
  <c r="R509" i="1" s="1"/>
  <c r="S509" i="1" s="1"/>
  <c r="J508" i="1"/>
  <c r="L508" i="1" s="1"/>
  <c r="R508" i="1" s="1"/>
  <c r="S508" i="1" s="1"/>
  <c r="J507" i="1"/>
  <c r="L507" i="1" s="1"/>
  <c r="R507" i="1" s="1"/>
  <c r="S507" i="1" s="1"/>
  <c r="J506" i="1"/>
  <c r="L506" i="1" s="1"/>
  <c r="R506" i="1" s="1"/>
  <c r="S506" i="1" s="1"/>
  <c r="Q505" i="1"/>
  <c r="J505" i="1"/>
  <c r="L505" i="1" s="1"/>
  <c r="R505" i="1" s="1"/>
  <c r="J504" i="1"/>
  <c r="L504" i="1" s="1"/>
  <c r="R504" i="1" s="1"/>
  <c r="S504" i="1" s="1"/>
  <c r="J503" i="1"/>
  <c r="L503" i="1" s="1"/>
  <c r="R503" i="1" s="1"/>
  <c r="S503" i="1" s="1"/>
  <c r="J502" i="1"/>
  <c r="L502" i="1" s="1"/>
  <c r="R502" i="1" s="1"/>
  <c r="S502" i="1" s="1"/>
  <c r="J501" i="1"/>
  <c r="L501" i="1" s="1"/>
  <c r="R501" i="1" s="1"/>
  <c r="S501" i="1" s="1"/>
  <c r="J500" i="1"/>
  <c r="L500" i="1" s="1"/>
  <c r="R500" i="1" s="1"/>
  <c r="S500" i="1" s="1"/>
  <c r="J499" i="1"/>
  <c r="L499" i="1" s="1"/>
  <c r="R499" i="1" s="1"/>
  <c r="S499" i="1" s="1"/>
  <c r="J498" i="1"/>
  <c r="L498" i="1" s="1"/>
  <c r="R498" i="1" s="1"/>
  <c r="S498" i="1" s="1"/>
  <c r="J497" i="1"/>
  <c r="L497" i="1" s="1"/>
  <c r="R497" i="1" s="1"/>
  <c r="S497" i="1" s="1"/>
  <c r="A497" i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Q496" i="1"/>
  <c r="J496" i="1"/>
  <c r="L496" i="1" s="1"/>
  <c r="R496" i="1" s="1"/>
  <c r="R469" i="1"/>
  <c r="Q467" i="1"/>
  <c r="P467" i="1"/>
  <c r="N467" i="1"/>
  <c r="M467" i="1"/>
  <c r="K467" i="1"/>
  <c r="J466" i="1"/>
  <c r="L466" i="1" s="1"/>
  <c r="R466" i="1" s="1"/>
  <c r="S466" i="1" s="1"/>
  <c r="J465" i="1"/>
  <c r="L465" i="1" s="1"/>
  <c r="R465" i="1" s="1"/>
  <c r="S465" i="1" s="1"/>
  <c r="J464" i="1"/>
  <c r="L464" i="1" s="1"/>
  <c r="R464" i="1" s="1"/>
  <c r="S464" i="1" s="1"/>
  <c r="J463" i="1"/>
  <c r="L463" i="1" s="1"/>
  <c r="R463" i="1" s="1"/>
  <c r="S463" i="1" s="1"/>
  <c r="J462" i="1"/>
  <c r="L462" i="1" s="1"/>
  <c r="R462" i="1" s="1"/>
  <c r="S462" i="1" s="1"/>
  <c r="J461" i="1"/>
  <c r="L461" i="1" s="1"/>
  <c r="R461" i="1" s="1"/>
  <c r="S461" i="1" s="1"/>
  <c r="L460" i="1"/>
  <c r="R460" i="1" s="1"/>
  <c r="S460" i="1" s="1"/>
  <c r="J459" i="1"/>
  <c r="L459" i="1" s="1"/>
  <c r="R459" i="1" s="1"/>
  <c r="S459" i="1" s="1"/>
  <c r="J458" i="1"/>
  <c r="L458" i="1" s="1"/>
  <c r="R458" i="1" s="1"/>
  <c r="S458" i="1" s="1"/>
  <c r="J457" i="1"/>
  <c r="L457" i="1" s="1"/>
  <c r="R457" i="1" s="1"/>
  <c r="S457" i="1" s="1"/>
  <c r="J456" i="1"/>
  <c r="L456" i="1" s="1"/>
  <c r="R456" i="1" s="1"/>
  <c r="S456" i="1" s="1"/>
  <c r="J455" i="1"/>
  <c r="L455" i="1" s="1"/>
  <c r="R455" i="1" s="1"/>
  <c r="S455" i="1" s="1"/>
  <c r="R454" i="1"/>
  <c r="S454" i="1" s="1"/>
  <c r="J454" i="1"/>
  <c r="J453" i="1"/>
  <c r="L453" i="1" s="1"/>
  <c r="R453" i="1" s="1"/>
  <c r="S453" i="1" s="1"/>
  <c r="J452" i="1"/>
  <c r="L452" i="1" s="1"/>
  <c r="R452" i="1" s="1"/>
  <c r="S452" i="1" s="1"/>
  <c r="J451" i="1"/>
  <c r="L451" i="1" s="1"/>
  <c r="R451" i="1" s="1"/>
  <c r="S451" i="1" s="1"/>
  <c r="J450" i="1"/>
  <c r="L450" i="1" s="1"/>
  <c r="R450" i="1" s="1"/>
  <c r="S450" i="1" s="1"/>
  <c r="A450" i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J449" i="1"/>
  <c r="L449" i="1" s="1"/>
  <c r="R418" i="1"/>
  <c r="Q416" i="1"/>
  <c r="P416" i="1"/>
  <c r="N416" i="1"/>
  <c r="M416" i="1"/>
  <c r="K416" i="1"/>
  <c r="J415" i="1"/>
  <c r="L415" i="1" s="1"/>
  <c r="R415" i="1" s="1"/>
  <c r="S415" i="1" s="1"/>
  <c r="J414" i="1"/>
  <c r="L414" i="1" s="1"/>
  <c r="R414" i="1" s="1"/>
  <c r="S414" i="1" s="1"/>
  <c r="J413" i="1"/>
  <c r="L413" i="1" s="1"/>
  <c r="R413" i="1" s="1"/>
  <c r="S413" i="1" s="1"/>
  <c r="J412" i="1"/>
  <c r="L412" i="1" s="1"/>
  <c r="R412" i="1" s="1"/>
  <c r="S412" i="1" s="1"/>
  <c r="J411" i="1"/>
  <c r="L411" i="1" s="1"/>
  <c r="R411" i="1" s="1"/>
  <c r="S411" i="1" s="1"/>
  <c r="J410" i="1"/>
  <c r="L410" i="1" s="1"/>
  <c r="R410" i="1" s="1"/>
  <c r="S410" i="1" s="1"/>
  <c r="J409" i="1"/>
  <c r="L409" i="1" s="1"/>
  <c r="R409" i="1" s="1"/>
  <c r="S409" i="1" s="1"/>
  <c r="J408" i="1"/>
  <c r="L408" i="1" s="1"/>
  <c r="R408" i="1" s="1"/>
  <c r="S408" i="1" s="1"/>
  <c r="J407" i="1"/>
  <c r="L407" i="1" s="1"/>
  <c r="R407" i="1" s="1"/>
  <c r="S407" i="1" s="1"/>
  <c r="J406" i="1"/>
  <c r="L406" i="1" s="1"/>
  <c r="R406" i="1" s="1"/>
  <c r="S406" i="1" s="1"/>
  <c r="J405" i="1"/>
  <c r="L405" i="1" s="1"/>
  <c r="R405" i="1" s="1"/>
  <c r="S405" i="1" s="1"/>
  <c r="J404" i="1"/>
  <c r="L404" i="1" s="1"/>
  <c r="R404" i="1" s="1"/>
  <c r="S404" i="1" s="1"/>
  <c r="L403" i="1"/>
  <c r="R403" i="1" s="1"/>
  <c r="S403" i="1" s="1"/>
  <c r="J402" i="1"/>
  <c r="L402" i="1" s="1"/>
  <c r="R402" i="1" s="1"/>
  <c r="S402" i="1" s="1"/>
  <c r="J401" i="1"/>
  <c r="L401" i="1" s="1"/>
  <c r="R401" i="1" s="1"/>
  <c r="S401" i="1" s="1"/>
  <c r="J400" i="1"/>
  <c r="L400" i="1" s="1"/>
  <c r="R400" i="1" s="1"/>
  <c r="S400" i="1" s="1"/>
  <c r="J399" i="1"/>
  <c r="L399" i="1" s="1"/>
  <c r="R399" i="1" s="1"/>
  <c r="S399" i="1" s="1"/>
  <c r="J398" i="1"/>
  <c r="L398" i="1" s="1"/>
  <c r="R398" i="1" s="1"/>
  <c r="S398" i="1" s="1"/>
  <c r="J397" i="1"/>
  <c r="L397" i="1" s="1"/>
  <c r="R397" i="1" s="1"/>
  <c r="S397" i="1" s="1"/>
  <c r="J396" i="1"/>
  <c r="L396" i="1" s="1"/>
  <c r="R396" i="1" s="1"/>
  <c r="S396" i="1" s="1"/>
  <c r="J395" i="1"/>
  <c r="L395" i="1" s="1"/>
  <c r="R395" i="1" s="1"/>
  <c r="S395" i="1" s="1"/>
  <c r="J394" i="1"/>
  <c r="L394" i="1" s="1"/>
  <c r="R394" i="1" s="1"/>
  <c r="S394" i="1" s="1"/>
  <c r="A394" i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J393" i="1"/>
  <c r="L393" i="1" s="1"/>
  <c r="R393" i="1" s="1"/>
  <c r="R366" i="1"/>
  <c r="P364" i="1"/>
  <c r="N364" i="1"/>
  <c r="M364" i="1"/>
  <c r="K364" i="1"/>
  <c r="J363" i="1"/>
  <c r="L363" i="1" s="1"/>
  <c r="R363" i="1" s="1"/>
  <c r="S363" i="1" s="1"/>
  <c r="J362" i="1"/>
  <c r="L362" i="1" s="1"/>
  <c r="R362" i="1" s="1"/>
  <c r="S362" i="1" s="1"/>
  <c r="J361" i="1"/>
  <c r="L361" i="1" s="1"/>
  <c r="R361" i="1" s="1"/>
  <c r="S361" i="1" s="1"/>
  <c r="Q360" i="1"/>
  <c r="J360" i="1"/>
  <c r="L360" i="1" s="1"/>
  <c r="R360" i="1" s="1"/>
  <c r="J359" i="1"/>
  <c r="L359" i="1" s="1"/>
  <c r="R359" i="1" s="1"/>
  <c r="S359" i="1" s="1"/>
  <c r="J358" i="1"/>
  <c r="L358" i="1" s="1"/>
  <c r="R358" i="1" s="1"/>
  <c r="S358" i="1" s="1"/>
  <c r="R357" i="1"/>
  <c r="S357" i="1" s="1"/>
  <c r="J357" i="1"/>
  <c r="J356" i="1"/>
  <c r="L356" i="1" s="1"/>
  <c r="R356" i="1" s="1"/>
  <c r="S356" i="1" s="1"/>
  <c r="J355" i="1"/>
  <c r="L355" i="1" s="1"/>
  <c r="R355" i="1" s="1"/>
  <c r="S355" i="1" s="1"/>
  <c r="J354" i="1"/>
  <c r="L354" i="1" s="1"/>
  <c r="R354" i="1" s="1"/>
  <c r="S354" i="1" s="1"/>
  <c r="J353" i="1"/>
  <c r="L353" i="1" s="1"/>
  <c r="R353" i="1" s="1"/>
  <c r="S353" i="1" s="1"/>
  <c r="J352" i="1"/>
  <c r="L352" i="1" s="1"/>
  <c r="R352" i="1" s="1"/>
  <c r="S352" i="1" s="1"/>
  <c r="Q351" i="1"/>
  <c r="J351" i="1"/>
  <c r="L351" i="1" s="1"/>
  <c r="R351" i="1" s="1"/>
  <c r="J350" i="1"/>
  <c r="L350" i="1" s="1"/>
  <c r="R350" i="1" s="1"/>
  <c r="S350" i="1" s="1"/>
  <c r="J349" i="1"/>
  <c r="L349" i="1" s="1"/>
  <c r="R349" i="1" s="1"/>
  <c r="S349" i="1" s="1"/>
  <c r="J348" i="1"/>
  <c r="L348" i="1" s="1"/>
  <c r="R348" i="1" s="1"/>
  <c r="S348" i="1" s="1"/>
  <c r="J347" i="1"/>
  <c r="L347" i="1" s="1"/>
  <c r="R347" i="1" s="1"/>
  <c r="S347" i="1" s="1"/>
  <c r="J346" i="1"/>
  <c r="L346" i="1" s="1"/>
  <c r="R346" i="1" s="1"/>
  <c r="S346" i="1" s="1"/>
  <c r="J345" i="1"/>
  <c r="L345" i="1" s="1"/>
  <c r="R345" i="1" s="1"/>
  <c r="S345" i="1" s="1"/>
  <c r="J344" i="1"/>
  <c r="L344" i="1" s="1"/>
  <c r="R344" i="1" s="1"/>
  <c r="S344" i="1" s="1"/>
  <c r="J343" i="1"/>
  <c r="L343" i="1" s="1"/>
  <c r="R343" i="1" s="1"/>
  <c r="S343" i="1" s="1"/>
  <c r="J342" i="1"/>
  <c r="L342" i="1" s="1"/>
  <c r="R342" i="1" s="1"/>
  <c r="S342" i="1" s="1"/>
  <c r="J341" i="1"/>
  <c r="L341" i="1" s="1"/>
  <c r="R341" i="1" s="1"/>
  <c r="S341" i="1" s="1"/>
  <c r="J340" i="1"/>
  <c r="L340" i="1" s="1"/>
  <c r="R340" i="1" s="1"/>
  <c r="S340" i="1" s="1"/>
  <c r="J339" i="1"/>
  <c r="L339" i="1" s="1"/>
  <c r="R339" i="1" s="1"/>
  <c r="S339" i="1" s="1"/>
  <c r="J338" i="1"/>
  <c r="L338" i="1" s="1"/>
  <c r="R338" i="1" s="1"/>
  <c r="S338" i="1" s="1"/>
  <c r="J337" i="1"/>
  <c r="L337" i="1" s="1"/>
  <c r="R337" i="1" s="1"/>
  <c r="S337" i="1" s="1"/>
  <c r="J336" i="1"/>
  <c r="L336" i="1" s="1"/>
  <c r="R336" i="1" s="1"/>
  <c r="S336" i="1" s="1"/>
  <c r="A336" i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Q335" i="1"/>
  <c r="J335" i="1"/>
  <c r="L335" i="1" s="1"/>
  <c r="R335" i="1" s="1"/>
  <c r="R305" i="1"/>
  <c r="Q303" i="1"/>
  <c r="P303" i="1"/>
  <c r="N303" i="1"/>
  <c r="M303" i="1"/>
  <c r="K303" i="1"/>
  <c r="J302" i="1"/>
  <c r="L302" i="1" s="1"/>
  <c r="R302" i="1" s="1"/>
  <c r="S302" i="1" s="1"/>
  <c r="J301" i="1"/>
  <c r="L301" i="1" s="1"/>
  <c r="R301" i="1" s="1"/>
  <c r="S301" i="1" s="1"/>
  <c r="J300" i="1"/>
  <c r="L300" i="1" s="1"/>
  <c r="R300" i="1" s="1"/>
  <c r="S300" i="1" s="1"/>
  <c r="J299" i="1"/>
  <c r="L299" i="1" s="1"/>
  <c r="R299" i="1" s="1"/>
  <c r="S299" i="1" s="1"/>
  <c r="J298" i="1"/>
  <c r="L298" i="1" s="1"/>
  <c r="R298" i="1" s="1"/>
  <c r="S298" i="1" s="1"/>
  <c r="J297" i="1"/>
  <c r="L297" i="1" s="1"/>
  <c r="R297" i="1" s="1"/>
  <c r="S297" i="1" s="1"/>
  <c r="J296" i="1"/>
  <c r="L296" i="1" s="1"/>
  <c r="R296" i="1" s="1"/>
  <c r="S296" i="1" s="1"/>
  <c r="J295" i="1"/>
  <c r="L295" i="1" s="1"/>
  <c r="R295" i="1" s="1"/>
  <c r="S295" i="1" s="1"/>
  <c r="R294" i="1"/>
  <c r="S294" i="1" s="1"/>
  <c r="J294" i="1"/>
  <c r="J293" i="1"/>
  <c r="L293" i="1" s="1"/>
  <c r="R293" i="1" s="1"/>
  <c r="S293" i="1" s="1"/>
  <c r="J292" i="1"/>
  <c r="L292" i="1" s="1"/>
  <c r="R292" i="1" s="1"/>
  <c r="S292" i="1" s="1"/>
  <c r="J291" i="1"/>
  <c r="L291" i="1" s="1"/>
  <c r="R291" i="1" s="1"/>
  <c r="S291" i="1" s="1"/>
  <c r="J290" i="1"/>
  <c r="L290" i="1" s="1"/>
  <c r="R290" i="1" s="1"/>
  <c r="S290" i="1" s="1"/>
  <c r="L289" i="1"/>
  <c r="R289" i="1" s="1"/>
  <c r="S289" i="1" s="1"/>
  <c r="J288" i="1"/>
  <c r="L288" i="1" s="1"/>
  <c r="R288" i="1" s="1"/>
  <c r="S288" i="1" s="1"/>
  <c r="J287" i="1"/>
  <c r="L287" i="1" s="1"/>
  <c r="R287" i="1" s="1"/>
  <c r="S287" i="1" s="1"/>
  <c r="J286" i="1"/>
  <c r="L286" i="1" s="1"/>
  <c r="R286" i="1" s="1"/>
  <c r="S286" i="1" s="1"/>
  <c r="J285" i="1"/>
  <c r="L285" i="1" s="1"/>
  <c r="R285" i="1" s="1"/>
  <c r="S285" i="1" s="1"/>
  <c r="J284" i="1"/>
  <c r="L284" i="1" s="1"/>
  <c r="R284" i="1" s="1"/>
  <c r="S284" i="1" s="1"/>
  <c r="J283" i="1"/>
  <c r="L283" i="1" s="1"/>
  <c r="R283" i="1" s="1"/>
  <c r="S283" i="1" s="1"/>
  <c r="J282" i="1"/>
  <c r="L282" i="1" s="1"/>
  <c r="R282" i="1" s="1"/>
  <c r="S282" i="1" s="1"/>
  <c r="J281" i="1"/>
  <c r="L281" i="1" s="1"/>
  <c r="R281" i="1" s="1"/>
  <c r="S281" i="1" s="1"/>
  <c r="J280" i="1"/>
  <c r="L280" i="1" s="1"/>
  <c r="R280" i="1" s="1"/>
  <c r="S280" i="1" s="1"/>
  <c r="R279" i="1"/>
  <c r="S279" i="1" s="1"/>
  <c r="J279" i="1"/>
  <c r="J278" i="1"/>
  <c r="L278" i="1" s="1"/>
  <c r="R278" i="1" s="1"/>
  <c r="S278" i="1" s="1"/>
  <c r="J277" i="1"/>
  <c r="L277" i="1" s="1"/>
  <c r="R277" i="1" s="1"/>
  <c r="S277" i="1" s="1"/>
  <c r="J276" i="1"/>
  <c r="L276" i="1" s="1"/>
  <c r="J275" i="1"/>
  <c r="L275" i="1" s="1"/>
  <c r="R275" i="1" s="1"/>
  <c r="R274" i="1"/>
  <c r="S274" i="1" s="1"/>
  <c r="J274" i="1"/>
  <c r="A274" i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R248" i="1"/>
  <c r="P246" i="1"/>
  <c r="N246" i="1"/>
  <c r="M246" i="1"/>
  <c r="K246" i="1"/>
  <c r="J245" i="1"/>
  <c r="L245" i="1" s="1"/>
  <c r="R245" i="1" s="1"/>
  <c r="S245" i="1" s="1"/>
  <c r="J244" i="1"/>
  <c r="L244" i="1" s="1"/>
  <c r="R244" i="1" s="1"/>
  <c r="S244" i="1" s="1"/>
  <c r="J243" i="1"/>
  <c r="L243" i="1" s="1"/>
  <c r="R243" i="1" s="1"/>
  <c r="S243" i="1" s="1"/>
  <c r="J242" i="1"/>
  <c r="L242" i="1" s="1"/>
  <c r="R242" i="1" s="1"/>
  <c r="S242" i="1" s="1"/>
  <c r="J241" i="1"/>
  <c r="L241" i="1" s="1"/>
  <c r="R241" i="1" s="1"/>
  <c r="S241" i="1" s="1"/>
  <c r="J240" i="1"/>
  <c r="L240" i="1" s="1"/>
  <c r="R240" i="1" s="1"/>
  <c r="S240" i="1" s="1"/>
  <c r="J239" i="1"/>
  <c r="L239" i="1" s="1"/>
  <c r="R239" i="1" s="1"/>
  <c r="S239" i="1" s="1"/>
  <c r="J238" i="1"/>
  <c r="L238" i="1" s="1"/>
  <c r="R238" i="1" s="1"/>
  <c r="S238" i="1" s="1"/>
  <c r="J237" i="1"/>
  <c r="L237" i="1" s="1"/>
  <c r="R237" i="1" s="1"/>
  <c r="S237" i="1" s="1"/>
  <c r="J236" i="1"/>
  <c r="L236" i="1" s="1"/>
  <c r="R236" i="1" s="1"/>
  <c r="S236" i="1" s="1"/>
  <c r="J235" i="1"/>
  <c r="L235" i="1" s="1"/>
  <c r="R235" i="1" s="1"/>
  <c r="S235" i="1" s="1"/>
  <c r="J234" i="1"/>
  <c r="L234" i="1" s="1"/>
  <c r="R234" i="1" s="1"/>
  <c r="S234" i="1" s="1"/>
  <c r="J233" i="1"/>
  <c r="L233" i="1" s="1"/>
  <c r="R233" i="1" s="1"/>
  <c r="S233" i="1" s="1"/>
  <c r="J232" i="1"/>
  <c r="L232" i="1" s="1"/>
  <c r="R232" i="1" s="1"/>
  <c r="S232" i="1" s="1"/>
  <c r="L231" i="1"/>
  <c r="R231" i="1" s="1"/>
  <c r="S231" i="1" s="1"/>
  <c r="J230" i="1"/>
  <c r="L230" i="1" s="1"/>
  <c r="R230" i="1" s="1"/>
  <c r="S230" i="1" s="1"/>
  <c r="J229" i="1"/>
  <c r="L229" i="1" s="1"/>
  <c r="R229" i="1" s="1"/>
  <c r="S229" i="1" s="1"/>
  <c r="J228" i="1"/>
  <c r="L228" i="1" s="1"/>
  <c r="R228" i="1" s="1"/>
  <c r="S228" i="1" s="1"/>
  <c r="Q227" i="1"/>
  <c r="J227" i="1"/>
  <c r="L227" i="1" s="1"/>
  <c r="R227" i="1" s="1"/>
  <c r="J226" i="1"/>
  <c r="L226" i="1" s="1"/>
  <c r="R226" i="1" s="1"/>
  <c r="S226" i="1" s="1"/>
  <c r="J225" i="1"/>
  <c r="L225" i="1" s="1"/>
  <c r="R225" i="1" s="1"/>
  <c r="S225" i="1" s="1"/>
  <c r="J224" i="1"/>
  <c r="L224" i="1" s="1"/>
  <c r="R224" i="1" s="1"/>
  <c r="S224" i="1" s="1"/>
  <c r="J223" i="1"/>
  <c r="L223" i="1" s="1"/>
  <c r="R223" i="1" s="1"/>
  <c r="S223" i="1" s="1"/>
  <c r="J222" i="1"/>
  <c r="L222" i="1" s="1"/>
  <c r="R222" i="1" s="1"/>
  <c r="S222" i="1" s="1"/>
  <c r="J221" i="1"/>
  <c r="L221" i="1" s="1"/>
  <c r="R221" i="1" s="1"/>
  <c r="S221" i="1" s="1"/>
  <c r="J220" i="1"/>
  <c r="L220" i="1" s="1"/>
  <c r="R220" i="1" s="1"/>
  <c r="S220" i="1" s="1"/>
  <c r="R219" i="1"/>
  <c r="S219" i="1" s="1"/>
  <c r="J219" i="1"/>
  <c r="J218" i="1"/>
  <c r="L218" i="1" s="1"/>
  <c r="R218" i="1" s="1"/>
  <c r="S218" i="1" s="1"/>
  <c r="J217" i="1"/>
  <c r="L217" i="1" s="1"/>
  <c r="R217" i="1" s="1"/>
  <c r="S217" i="1" s="1"/>
  <c r="J216" i="1"/>
  <c r="L216" i="1" s="1"/>
  <c r="R216" i="1" s="1"/>
  <c r="S216" i="1" s="1"/>
  <c r="J215" i="1"/>
  <c r="L215" i="1" s="1"/>
  <c r="R215" i="1" s="1"/>
  <c r="S215" i="1" s="1"/>
  <c r="J214" i="1"/>
  <c r="L214" i="1" s="1"/>
  <c r="R214" i="1" s="1"/>
  <c r="S214" i="1" s="1"/>
  <c r="J213" i="1"/>
  <c r="L213" i="1" s="1"/>
  <c r="R213" i="1" s="1"/>
  <c r="S213" i="1" s="1"/>
  <c r="J212" i="1"/>
  <c r="L212" i="1" s="1"/>
  <c r="R212" i="1" s="1"/>
  <c r="S212" i="1" s="1"/>
  <c r="A212" i="1"/>
  <c r="A213" i="1" s="1"/>
  <c r="A214" i="1" s="1"/>
  <c r="A215" i="1" s="1"/>
  <c r="A216" i="1" s="1"/>
  <c r="A217" i="1" s="1"/>
  <c r="A218" i="1" s="1"/>
  <c r="Q211" i="1"/>
  <c r="J211" i="1"/>
  <c r="L211" i="1" s="1"/>
  <c r="R176" i="1"/>
  <c r="R177" i="1" s="1"/>
  <c r="R178" i="1" s="1"/>
  <c r="P174" i="1"/>
  <c r="N174" i="1"/>
  <c r="M174" i="1"/>
  <c r="K174" i="1"/>
  <c r="J173" i="1"/>
  <c r="L173" i="1" s="1"/>
  <c r="R173" i="1" s="1"/>
  <c r="S173" i="1" s="1"/>
  <c r="J172" i="1"/>
  <c r="L172" i="1" s="1"/>
  <c r="R172" i="1" s="1"/>
  <c r="S172" i="1" s="1"/>
  <c r="J171" i="1"/>
  <c r="L171" i="1" s="1"/>
  <c r="R171" i="1" s="1"/>
  <c r="S171" i="1" s="1"/>
  <c r="J170" i="1"/>
  <c r="L170" i="1" s="1"/>
  <c r="R170" i="1" s="1"/>
  <c r="S170" i="1" s="1"/>
  <c r="Q169" i="1"/>
  <c r="J169" i="1"/>
  <c r="L169" i="1" s="1"/>
  <c r="R169" i="1" s="1"/>
  <c r="Q168" i="1"/>
  <c r="J168" i="1"/>
  <c r="L168" i="1" s="1"/>
  <c r="R168" i="1" s="1"/>
  <c r="J167" i="1"/>
  <c r="L167" i="1" s="1"/>
  <c r="R167" i="1" s="1"/>
  <c r="S167" i="1" s="1"/>
  <c r="J166" i="1"/>
  <c r="L166" i="1" s="1"/>
  <c r="R166" i="1" s="1"/>
  <c r="S166" i="1" s="1"/>
  <c r="J165" i="1"/>
  <c r="L165" i="1" s="1"/>
  <c r="R165" i="1" s="1"/>
  <c r="S165" i="1" s="1"/>
  <c r="J164" i="1"/>
  <c r="L164" i="1" s="1"/>
  <c r="R164" i="1" s="1"/>
  <c r="S164" i="1" s="1"/>
  <c r="J163" i="1"/>
  <c r="L163" i="1" s="1"/>
  <c r="R163" i="1" s="1"/>
  <c r="S163" i="1" s="1"/>
  <c r="J162" i="1"/>
  <c r="L162" i="1" s="1"/>
  <c r="R162" i="1" s="1"/>
  <c r="S162" i="1" s="1"/>
  <c r="J161" i="1"/>
  <c r="L161" i="1" s="1"/>
  <c r="R161" i="1" s="1"/>
  <c r="S161" i="1" s="1"/>
  <c r="Q160" i="1"/>
  <c r="J160" i="1"/>
  <c r="L160" i="1" s="1"/>
  <c r="R160" i="1" s="1"/>
  <c r="Q159" i="1"/>
  <c r="J159" i="1"/>
  <c r="L159" i="1" s="1"/>
  <c r="R159" i="1" s="1"/>
  <c r="J158" i="1"/>
  <c r="L158" i="1" s="1"/>
  <c r="R158" i="1" s="1"/>
  <c r="S158" i="1" s="1"/>
  <c r="J157" i="1"/>
  <c r="L157" i="1" s="1"/>
  <c r="R157" i="1" s="1"/>
  <c r="S157" i="1" s="1"/>
  <c r="J156" i="1"/>
  <c r="L156" i="1" s="1"/>
  <c r="R156" i="1" s="1"/>
  <c r="S156" i="1" s="1"/>
  <c r="J155" i="1"/>
  <c r="L155" i="1" s="1"/>
  <c r="R155" i="1" s="1"/>
  <c r="S155" i="1" s="1"/>
  <c r="Q154" i="1"/>
  <c r="J154" i="1"/>
  <c r="L154" i="1" s="1"/>
  <c r="R154" i="1" s="1"/>
  <c r="J153" i="1"/>
  <c r="L153" i="1" s="1"/>
  <c r="R153" i="1" s="1"/>
  <c r="S153" i="1" s="1"/>
  <c r="J152" i="1"/>
  <c r="L152" i="1" s="1"/>
  <c r="R152" i="1" s="1"/>
  <c r="S152" i="1" s="1"/>
  <c r="J151" i="1"/>
  <c r="L151" i="1" s="1"/>
  <c r="R151" i="1" s="1"/>
  <c r="S151" i="1" s="1"/>
  <c r="J150" i="1"/>
  <c r="L150" i="1" s="1"/>
  <c r="R150" i="1" s="1"/>
  <c r="S150" i="1" s="1"/>
  <c r="J149" i="1"/>
  <c r="L149" i="1" s="1"/>
  <c r="R149" i="1" s="1"/>
  <c r="S149" i="1" s="1"/>
  <c r="J148" i="1"/>
  <c r="L148" i="1" s="1"/>
  <c r="R148" i="1" s="1"/>
  <c r="S148" i="1" s="1"/>
  <c r="J147" i="1"/>
  <c r="L147" i="1" s="1"/>
  <c r="R147" i="1" s="1"/>
  <c r="S147" i="1" s="1"/>
  <c r="Q146" i="1"/>
  <c r="J146" i="1"/>
  <c r="L146" i="1" s="1"/>
  <c r="R146" i="1" s="1"/>
  <c r="J145" i="1"/>
  <c r="L145" i="1" s="1"/>
  <c r="R145" i="1" s="1"/>
  <c r="S145" i="1" s="1"/>
  <c r="J144" i="1"/>
  <c r="L144" i="1" s="1"/>
  <c r="R144" i="1" s="1"/>
  <c r="S144" i="1" s="1"/>
  <c r="J143" i="1"/>
  <c r="L143" i="1" s="1"/>
  <c r="R143" i="1" s="1"/>
  <c r="S143" i="1" s="1"/>
  <c r="J142" i="1"/>
  <c r="L142" i="1" s="1"/>
  <c r="R142" i="1" s="1"/>
  <c r="S142" i="1" s="1"/>
  <c r="J141" i="1"/>
  <c r="L141" i="1" s="1"/>
  <c r="R141" i="1" s="1"/>
  <c r="S141" i="1" s="1"/>
  <c r="A141" i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Q140" i="1"/>
  <c r="J140" i="1"/>
  <c r="L140" i="1" s="1"/>
  <c r="R115" i="1"/>
  <c r="R114" i="1"/>
  <c r="R116" i="1" s="1"/>
  <c r="P112" i="1"/>
  <c r="N112" i="1"/>
  <c r="M112" i="1"/>
  <c r="K112" i="1"/>
  <c r="J111" i="1"/>
  <c r="L111" i="1" s="1"/>
  <c r="R111" i="1" s="1"/>
  <c r="S111" i="1" s="1"/>
  <c r="J110" i="1"/>
  <c r="L110" i="1" s="1"/>
  <c r="R110" i="1" s="1"/>
  <c r="S110" i="1" s="1"/>
  <c r="J109" i="1"/>
  <c r="L109" i="1" s="1"/>
  <c r="R109" i="1" s="1"/>
  <c r="S109" i="1" s="1"/>
  <c r="Q108" i="1"/>
  <c r="J108" i="1"/>
  <c r="L108" i="1" s="1"/>
  <c r="R108" i="1" s="1"/>
  <c r="Q107" i="1"/>
  <c r="J107" i="1"/>
  <c r="L107" i="1" s="1"/>
  <c r="R107" i="1" s="1"/>
  <c r="J106" i="1"/>
  <c r="L106" i="1" s="1"/>
  <c r="R106" i="1" s="1"/>
  <c r="S106" i="1" s="1"/>
  <c r="J105" i="1"/>
  <c r="L105" i="1" s="1"/>
  <c r="R105" i="1" s="1"/>
  <c r="S105" i="1" s="1"/>
  <c r="J104" i="1"/>
  <c r="L104" i="1" s="1"/>
  <c r="R104" i="1" s="1"/>
  <c r="S104" i="1" s="1"/>
  <c r="J103" i="1"/>
  <c r="L103" i="1" s="1"/>
  <c r="R103" i="1" s="1"/>
  <c r="S103" i="1" s="1"/>
  <c r="J102" i="1"/>
  <c r="L102" i="1" s="1"/>
  <c r="R102" i="1" s="1"/>
  <c r="S102" i="1" s="1"/>
  <c r="Q101" i="1"/>
  <c r="J101" i="1"/>
  <c r="L101" i="1" s="1"/>
  <c r="R101" i="1" s="1"/>
  <c r="Q100" i="1"/>
  <c r="J100" i="1"/>
  <c r="L100" i="1" s="1"/>
  <c r="R100" i="1" s="1"/>
  <c r="J99" i="1"/>
  <c r="L99" i="1" s="1"/>
  <c r="R99" i="1" s="1"/>
  <c r="S99" i="1" s="1"/>
  <c r="J98" i="1"/>
  <c r="L98" i="1" s="1"/>
  <c r="R98" i="1" s="1"/>
  <c r="S98" i="1" s="1"/>
  <c r="J97" i="1"/>
  <c r="L97" i="1" s="1"/>
  <c r="R97" i="1" s="1"/>
  <c r="S97" i="1" s="1"/>
  <c r="J96" i="1"/>
  <c r="L96" i="1" s="1"/>
  <c r="R96" i="1" s="1"/>
  <c r="S96" i="1" s="1"/>
  <c r="J95" i="1"/>
  <c r="L95" i="1" s="1"/>
  <c r="R95" i="1" s="1"/>
  <c r="S95" i="1" s="1"/>
  <c r="Q94" i="1"/>
  <c r="J94" i="1"/>
  <c r="L94" i="1" s="1"/>
  <c r="R94" i="1" s="1"/>
  <c r="J93" i="1"/>
  <c r="L93" i="1" s="1"/>
  <c r="R93" i="1" s="1"/>
  <c r="S93" i="1" s="1"/>
  <c r="J92" i="1"/>
  <c r="L92" i="1" s="1"/>
  <c r="R92" i="1" s="1"/>
  <c r="S92" i="1" s="1"/>
  <c r="J91" i="1"/>
  <c r="L91" i="1" s="1"/>
  <c r="R91" i="1" s="1"/>
  <c r="S91" i="1" s="1"/>
  <c r="J90" i="1"/>
  <c r="L90" i="1" s="1"/>
  <c r="R90" i="1" s="1"/>
  <c r="S90" i="1" s="1"/>
  <c r="J89" i="1"/>
  <c r="L89" i="1" s="1"/>
  <c r="R89" i="1" s="1"/>
  <c r="S89" i="1" s="1"/>
  <c r="J88" i="1"/>
  <c r="L88" i="1" s="1"/>
  <c r="R88" i="1" s="1"/>
  <c r="S88" i="1" s="1"/>
  <c r="J87" i="1"/>
  <c r="L87" i="1" s="1"/>
  <c r="R87" i="1" s="1"/>
  <c r="S87" i="1" s="1"/>
  <c r="J86" i="1"/>
  <c r="L86" i="1" s="1"/>
  <c r="R86" i="1" s="1"/>
  <c r="S86" i="1" s="1"/>
  <c r="A86" i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J85" i="1"/>
  <c r="L85" i="1" s="1"/>
  <c r="R85" i="1" s="1"/>
  <c r="S85" i="1" s="1"/>
  <c r="Q84" i="1"/>
  <c r="J84" i="1"/>
  <c r="L84" i="1" s="1"/>
  <c r="R84" i="1" s="1"/>
  <c r="R53" i="1"/>
  <c r="R54" i="1" s="1"/>
  <c r="N51" i="1"/>
  <c r="M51" i="1"/>
  <c r="K51" i="1"/>
  <c r="J50" i="1"/>
  <c r="L50" i="1" s="1"/>
  <c r="R50" i="1" s="1"/>
  <c r="S50" i="1" s="1"/>
  <c r="J49" i="1"/>
  <c r="L49" i="1" s="1"/>
  <c r="R49" i="1" s="1"/>
  <c r="S49" i="1" s="1"/>
  <c r="Q48" i="1"/>
  <c r="J48" i="1"/>
  <c r="L48" i="1" s="1"/>
  <c r="R48" i="1" s="1"/>
  <c r="Q47" i="1"/>
  <c r="J47" i="1"/>
  <c r="L47" i="1" s="1"/>
  <c r="R47" i="1" s="1"/>
  <c r="J46" i="1"/>
  <c r="L46" i="1" s="1"/>
  <c r="R46" i="1" s="1"/>
  <c r="S46" i="1" s="1"/>
  <c r="J45" i="1"/>
  <c r="L45" i="1" s="1"/>
  <c r="R45" i="1" s="1"/>
  <c r="S45" i="1" s="1"/>
  <c r="J44" i="1"/>
  <c r="L44" i="1" s="1"/>
  <c r="R44" i="1" s="1"/>
  <c r="S44" i="1" s="1"/>
  <c r="Q43" i="1"/>
  <c r="J43" i="1"/>
  <c r="L43" i="1" s="1"/>
  <c r="R43" i="1" s="1"/>
  <c r="J42" i="1"/>
  <c r="L42" i="1" s="1"/>
  <c r="R42" i="1" s="1"/>
  <c r="S42" i="1" s="1"/>
  <c r="J41" i="1"/>
  <c r="L41" i="1" s="1"/>
  <c r="R41" i="1" s="1"/>
  <c r="S41" i="1" s="1"/>
  <c r="Q40" i="1"/>
  <c r="J40" i="1"/>
  <c r="L40" i="1" s="1"/>
  <c r="R40" i="1" s="1"/>
  <c r="J39" i="1"/>
  <c r="L39" i="1" s="1"/>
  <c r="R39" i="1" s="1"/>
  <c r="S39" i="1" s="1"/>
  <c r="Q38" i="1"/>
  <c r="J38" i="1"/>
  <c r="L38" i="1" s="1"/>
  <c r="R38" i="1" s="1"/>
  <c r="J37" i="1"/>
  <c r="L37" i="1" s="1"/>
  <c r="R37" i="1" s="1"/>
  <c r="S37" i="1" s="1"/>
  <c r="Q36" i="1"/>
  <c r="J36" i="1"/>
  <c r="L36" i="1" s="1"/>
  <c r="R36" i="1" s="1"/>
  <c r="J35" i="1"/>
  <c r="L35" i="1" s="1"/>
  <c r="R35" i="1" s="1"/>
  <c r="S35" i="1" s="1"/>
  <c r="Q34" i="1"/>
  <c r="J34" i="1"/>
  <c r="L34" i="1" s="1"/>
  <c r="R34" i="1" s="1"/>
  <c r="J33" i="1"/>
  <c r="L33" i="1" s="1"/>
  <c r="R33" i="1" s="1"/>
  <c r="S33" i="1" s="1"/>
  <c r="J32" i="1"/>
  <c r="L32" i="1" s="1"/>
  <c r="R32" i="1" s="1"/>
  <c r="S32" i="1" s="1"/>
  <c r="Q31" i="1"/>
  <c r="J31" i="1"/>
  <c r="L31" i="1" s="1"/>
  <c r="R31" i="1" s="1"/>
  <c r="Q30" i="1"/>
  <c r="J30" i="1"/>
  <c r="L30" i="1" s="1"/>
  <c r="R30" i="1" s="1"/>
  <c r="Q29" i="1"/>
  <c r="J29" i="1"/>
  <c r="L29" i="1" s="1"/>
  <c r="R29" i="1" s="1"/>
  <c r="Q28" i="1"/>
  <c r="J28" i="1"/>
  <c r="L28" i="1" s="1"/>
  <c r="R28" i="1" s="1"/>
  <c r="J27" i="1"/>
  <c r="L27" i="1" s="1"/>
  <c r="R27" i="1" s="1"/>
  <c r="S27" i="1" s="1"/>
  <c r="J26" i="1"/>
  <c r="L26" i="1" s="1"/>
  <c r="R26" i="1" s="1"/>
  <c r="S26" i="1" s="1"/>
  <c r="Q25" i="1"/>
  <c r="J25" i="1"/>
  <c r="L25" i="1" s="1"/>
  <c r="R25" i="1" s="1"/>
  <c r="Q24" i="1"/>
  <c r="J24" i="1"/>
  <c r="L24" i="1" s="1"/>
  <c r="R24" i="1" s="1"/>
  <c r="Q23" i="1"/>
  <c r="J23" i="1"/>
  <c r="L23" i="1" s="1"/>
  <c r="R23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Q22" i="1"/>
  <c r="J22" i="1"/>
  <c r="L22" i="1" s="1"/>
  <c r="R22" i="1" s="1"/>
  <c r="J21" i="1"/>
  <c r="L21" i="1" s="1"/>
  <c r="R21" i="1" s="1"/>
  <c r="S81" i="2" l="1"/>
  <c r="S196" i="2"/>
  <c r="S210" i="2"/>
  <c r="S289" i="2"/>
  <c r="S350" i="2"/>
  <c r="R414" i="2"/>
  <c r="S438" i="2"/>
  <c r="S98" i="2"/>
  <c r="R168" i="2"/>
  <c r="S300" i="2"/>
  <c r="S349" i="2"/>
  <c r="S393" i="2"/>
  <c r="S439" i="2"/>
  <c r="S447" i="2"/>
  <c r="S21" i="2"/>
  <c r="S297" i="2"/>
  <c r="S336" i="2"/>
  <c r="S24" i="2"/>
  <c r="S26" i="2"/>
  <c r="S29" i="2"/>
  <c r="R43" i="2"/>
  <c r="S160" i="2"/>
  <c r="S202" i="2"/>
  <c r="S204" i="2"/>
  <c r="S211" i="2"/>
  <c r="R258" i="2"/>
  <c r="S290" i="2"/>
  <c r="S450" i="2"/>
  <c r="S398" i="2"/>
  <c r="S20" i="2"/>
  <c r="S83" i="2"/>
  <c r="S152" i="2"/>
  <c r="S199" i="2"/>
  <c r="R312" i="2"/>
  <c r="S345" i="2"/>
  <c r="S454" i="2"/>
  <c r="L410" i="2"/>
  <c r="Q39" i="2"/>
  <c r="Q105" i="2"/>
  <c r="Q217" i="2"/>
  <c r="S213" i="2"/>
  <c r="S304" i="2"/>
  <c r="R396" i="2"/>
  <c r="S396" i="2" s="1"/>
  <c r="R461" i="2"/>
  <c r="L105" i="2"/>
  <c r="Q457" i="2"/>
  <c r="S440" i="2"/>
  <c r="R109" i="2"/>
  <c r="S159" i="2"/>
  <c r="S453" i="2"/>
  <c r="L39" i="2"/>
  <c r="R165" i="2"/>
  <c r="S135" i="2"/>
  <c r="L308" i="2"/>
  <c r="R287" i="2"/>
  <c r="R65" i="2"/>
  <c r="S69" i="2"/>
  <c r="S97" i="2"/>
  <c r="Q165" i="2"/>
  <c r="L165" i="2"/>
  <c r="L217" i="2"/>
  <c r="R217" i="2"/>
  <c r="L359" i="2"/>
  <c r="Q410" i="2"/>
  <c r="R19" i="2"/>
  <c r="S90" i="2"/>
  <c r="S141" i="2"/>
  <c r="S145" i="2"/>
  <c r="R254" i="2"/>
  <c r="S246" i="2"/>
  <c r="S254" i="2" s="1"/>
  <c r="L254" i="2"/>
  <c r="R339" i="2"/>
  <c r="S339" i="2" s="1"/>
  <c r="R221" i="2"/>
  <c r="Q308" i="2"/>
  <c r="Q359" i="2"/>
  <c r="L457" i="2"/>
  <c r="R437" i="2"/>
  <c r="R1557" i="1"/>
  <c r="S1491" i="1"/>
  <c r="S1527" i="1"/>
  <c r="S1532" i="1"/>
  <c r="S1542" i="1"/>
  <c r="S1137" i="1"/>
  <c r="S1195" i="1"/>
  <c r="S898" i="1"/>
  <c r="S1149" i="1"/>
  <c r="S30" i="1"/>
  <c r="S108" i="1"/>
  <c r="R1416" i="1"/>
  <c r="S1489" i="1"/>
  <c r="S1141" i="1"/>
  <c r="S1530" i="1"/>
  <c r="S1538" i="1"/>
  <c r="S638" i="1"/>
  <c r="S693" i="1"/>
  <c r="S40" i="1"/>
  <c r="S853" i="1"/>
  <c r="S1133" i="1"/>
  <c r="S101" i="1"/>
  <c r="S146" i="1"/>
  <c r="S649" i="1"/>
  <c r="S655" i="1"/>
  <c r="R916" i="1"/>
  <c r="S1136" i="1"/>
  <c r="S1145" i="1"/>
  <c r="S29" i="1"/>
  <c r="S47" i="1"/>
  <c r="S587" i="1"/>
  <c r="S704" i="1"/>
  <c r="S1199" i="1"/>
  <c r="R1209" i="1"/>
  <c r="S1243" i="1"/>
  <c r="S1496" i="1"/>
  <c r="S1533" i="1"/>
  <c r="S1550" i="1"/>
  <c r="S169" i="1"/>
  <c r="Q364" i="1"/>
  <c r="S94" i="1"/>
  <c r="S790" i="1"/>
  <c r="S804" i="1"/>
  <c r="S997" i="1"/>
  <c r="S1187" i="1"/>
  <c r="S1544" i="1"/>
  <c r="S23" i="1"/>
  <c r="Q112" i="1"/>
  <c r="S159" i="1"/>
  <c r="S360" i="1"/>
  <c r="R515" i="1"/>
  <c r="S505" i="1"/>
  <c r="Q912" i="1"/>
  <c r="Q1498" i="1"/>
  <c r="S25" i="1"/>
  <c r="S31" i="1"/>
  <c r="S100" i="1"/>
  <c r="S154" i="1"/>
  <c r="S227" i="1"/>
  <c r="S588" i="1"/>
  <c r="S599" i="1"/>
  <c r="S646" i="1"/>
  <c r="R813" i="1"/>
  <c r="S904" i="1"/>
  <c r="R1008" i="1"/>
  <c r="Q1152" i="1"/>
  <c r="S1142" i="1"/>
  <c r="S1144" i="1"/>
  <c r="S1146" i="1"/>
  <c r="R1156" i="1"/>
  <c r="R1303" i="1"/>
  <c r="S1355" i="1"/>
  <c r="R1501" i="1"/>
  <c r="S1529" i="1"/>
  <c r="S28" i="1"/>
  <c r="S36" i="1"/>
  <c r="S48" i="1"/>
  <c r="S107" i="1"/>
  <c r="R519" i="1"/>
  <c r="S585" i="1"/>
  <c r="S656" i="1"/>
  <c r="R868" i="1"/>
  <c r="S910" i="1"/>
  <c r="S1047" i="1"/>
  <c r="S1049" i="1"/>
  <c r="S1192" i="1"/>
  <c r="S1194" i="1"/>
  <c r="S1200" i="1"/>
  <c r="L707" i="1"/>
  <c r="S34" i="1"/>
  <c r="S160" i="1"/>
  <c r="Q246" i="1"/>
  <c r="S351" i="1"/>
  <c r="S586" i="1"/>
  <c r="S651" i="1"/>
  <c r="R663" i="1"/>
  <c r="Q707" i="1"/>
  <c r="S793" i="1"/>
  <c r="S1132" i="1"/>
  <c r="R689" i="1"/>
  <c r="R707" i="1" s="1"/>
  <c r="S22" i="1"/>
  <c r="S43" i="1"/>
  <c r="Q174" i="1"/>
  <c r="S168" i="1"/>
  <c r="S512" i="1"/>
  <c r="S589" i="1"/>
  <c r="S594" i="1"/>
  <c r="S596" i="1"/>
  <c r="Q659" i="1"/>
  <c r="S641" i="1"/>
  <c r="S698" i="1"/>
  <c r="S802" i="1"/>
  <c r="L1357" i="1"/>
  <c r="R711" i="1"/>
  <c r="R760" i="1"/>
  <c r="S791" i="1"/>
  <c r="S794" i="1"/>
  <c r="S862" i="1"/>
  <c r="R1057" i="1"/>
  <c r="S1346" i="1"/>
  <c r="S1348" i="1"/>
  <c r="S1350" i="1"/>
  <c r="S1354" i="1"/>
  <c r="R1454" i="1"/>
  <c r="S1495" i="1"/>
  <c r="Q1553" i="1"/>
  <c r="S1541" i="1"/>
  <c r="S1547" i="1"/>
  <c r="R1299" i="1"/>
  <c r="S792" i="1"/>
  <c r="S799" i="1"/>
  <c r="S852" i="1"/>
  <c r="S861" i="1"/>
  <c r="R955" i="1"/>
  <c r="R1103" i="1"/>
  <c r="Q1205" i="1"/>
  <c r="S1242" i="1"/>
  <c r="R1256" i="1"/>
  <c r="R1361" i="1"/>
  <c r="S1534" i="1"/>
  <c r="R112" i="1"/>
  <c r="S84" i="1"/>
  <c r="S21" i="1"/>
  <c r="R51" i="1"/>
  <c r="L174" i="1"/>
  <c r="R140" i="1"/>
  <c r="A220" i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19" i="1"/>
  <c r="Q51" i="1"/>
  <c r="S38" i="1"/>
  <c r="L51" i="1"/>
  <c r="L303" i="1"/>
  <c r="R276" i="1"/>
  <c r="S276" i="1" s="1"/>
  <c r="R55" i="1"/>
  <c r="L112" i="1"/>
  <c r="R211" i="1"/>
  <c r="L246" i="1"/>
  <c r="S24" i="1"/>
  <c r="L364" i="1"/>
  <c r="S275" i="1"/>
  <c r="L416" i="1"/>
  <c r="S601" i="1"/>
  <c r="R634" i="1"/>
  <c r="L659" i="1"/>
  <c r="R742" i="1"/>
  <c r="L756" i="1"/>
  <c r="L467" i="1"/>
  <c r="R449" i="1"/>
  <c r="R364" i="1"/>
  <c r="S335" i="1"/>
  <c r="R416" i="1"/>
  <c r="Q809" i="1"/>
  <c r="S393" i="1"/>
  <c r="S416" i="1" s="1"/>
  <c r="R584" i="1"/>
  <c r="S584" i="1" s="1"/>
  <c r="L604" i="1"/>
  <c r="R604" i="1" s="1"/>
  <c r="R912" i="1"/>
  <c r="R306" i="1"/>
  <c r="R307" i="1" s="1"/>
  <c r="R367" i="1"/>
  <c r="R368" i="1" s="1"/>
  <c r="R864" i="1"/>
  <c r="S841" i="1"/>
  <c r="Q864" i="1"/>
  <c r="S845" i="1"/>
  <c r="S855" i="1"/>
  <c r="L912" i="1"/>
  <c r="Q515" i="1"/>
  <c r="L515" i="1"/>
  <c r="R557" i="1"/>
  <c r="L557" i="1"/>
  <c r="Q604" i="1"/>
  <c r="S945" i="1"/>
  <c r="S951" i="1" s="1"/>
  <c r="R951" i="1"/>
  <c r="L951" i="1"/>
  <c r="R1004" i="1"/>
  <c r="S981" i="1"/>
  <c r="R1053" i="1"/>
  <c r="S1036" i="1"/>
  <c r="R249" i="1"/>
  <c r="R250" i="1" s="1"/>
  <c r="R419" i="1"/>
  <c r="R420" i="1" s="1"/>
  <c r="S496" i="1"/>
  <c r="S546" i="1"/>
  <c r="S557" i="1" s="1"/>
  <c r="R789" i="1"/>
  <c r="L809" i="1"/>
  <c r="S801" i="1"/>
  <c r="L864" i="1"/>
  <c r="R607" i="1"/>
  <c r="R608" i="1" s="1"/>
  <c r="S1339" i="1"/>
  <c r="R1357" i="1"/>
  <c r="R470" i="1"/>
  <c r="R471" i="1" s="1"/>
  <c r="L1004" i="1"/>
  <c r="S1040" i="1"/>
  <c r="L1053" i="1"/>
  <c r="L1152" i="1"/>
  <c r="R1152" i="1"/>
  <c r="L1205" i="1"/>
  <c r="L1412" i="1"/>
  <c r="R1398" i="1"/>
  <c r="Q1053" i="1"/>
  <c r="L1099" i="1"/>
  <c r="R1086" i="1"/>
  <c r="R1205" i="1"/>
  <c r="S1184" i="1"/>
  <c r="R1235" i="1"/>
  <c r="L1252" i="1"/>
  <c r="Q1252" i="1"/>
  <c r="L1299" i="1"/>
  <c r="R1553" i="1"/>
  <c r="S1284" i="1"/>
  <c r="S1299" i="1" s="1"/>
  <c r="Q1357" i="1"/>
  <c r="R1450" i="1"/>
  <c r="S1442" i="1"/>
  <c r="S1450" i="1" s="1"/>
  <c r="L1450" i="1"/>
  <c r="L1498" i="1"/>
  <c r="R1480" i="1"/>
  <c r="L1553" i="1"/>
  <c r="S359" i="2" l="1"/>
  <c r="S217" i="2"/>
  <c r="S219" i="2" s="1"/>
  <c r="R359" i="2"/>
  <c r="S410" i="2"/>
  <c r="S412" i="2" s="1"/>
  <c r="S413" i="2" s="1"/>
  <c r="R410" i="2"/>
  <c r="R457" i="2"/>
  <c r="S437" i="2"/>
  <c r="S457" i="2" s="1"/>
  <c r="S256" i="2"/>
  <c r="S257" i="2"/>
  <c r="S361" i="2"/>
  <c r="S362" i="2"/>
  <c r="S165" i="2"/>
  <c r="R39" i="2"/>
  <c r="S19" i="2"/>
  <c r="S39" i="2" s="1"/>
  <c r="R105" i="2"/>
  <c r="S65" i="2"/>
  <c r="S105" i="2" s="1"/>
  <c r="R308" i="2"/>
  <c r="S287" i="2"/>
  <c r="S308" i="2" s="1"/>
  <c r="S414" i="2"/>
  <c r="S912" i="1"/>
  <c r="S914" i="1" s="1"/>
  <c r="S915" i="1" s="1"/>
  <c r="S1004" i="1"/>
  <c r="S1006" i="1" s="1"/>
  <c r="S303" i="1"/>
  <c r="S305" i="1" s="1"/>
  <c r="S306" i="1" s="1"/>
  <c r="S515" i="1"/>
  <c r="S517" i="1" s="1"/>
  <c r="S364" i="1"/>
  <c r="S366" i="1" s="1"/>
  <c r="S367" i="1" s="1"/>
  <c r="S1553" i="1"/>
  <c r="S1555" i="1" s="1"/>
  <c r="S1152" i="1"/>
  <c r="S1154" i="1" s="1"/>
  <c r="S689" i="1"/>
  <c r="S707" i="1" s="1"/>
  <c r="S709" i="1" s="1"/>
  <c r="S710" i="1" s="1"/>
  <c r="S1205" i="1"/>
  <c r="S1207" i="1" s="1"/>
  <c r="S1208" i="1" s="1"/>
  <c r="S112" i="1"/>
  <c r="S114" i="1" s="1"/>
  <c r="R303" i="1"/>
  <c r="S51" i="1"/>
  <c r="S53" i="1" s="1"/>
  <c r="S1357" i="1"/>
  <c r="S1359" i="1" s="1"/>
  <c r="R809" i="1"/>
  <c r="S789" i="1"/>
  <c r="S809" i="1" s="1"/>
  <c r="S1453" i="1"/>
  <c r="S1452" i="1"/>
  <c r="R1498" i="1"/>
  <c r="S1480" i="1"/>
  <c r="S1498" i="1" s="1"/>
  <c r="S1301" i="1"/>
  <c r="S1302" i="1" s="1"/>
  <c r="R1252" i="1"/>
  <c r="S1235" i="1"/>
  <c r="S1252" i="1" s="1"/>
  <c r="S604" i="1"/>
  <c r="S1053" i="1"/>
  <c r="S864" i="1"/>
  <c r="S418" i="1"/>
  <c r="S419" i="1" s="1"/>
  <c r="S449" i="1"/>
  <c r="S467" i="1" s="1"/>
  <c r="R467" i="1"/>
  <c r="R659" i="1"/>
  <c r="S634" i="1"/>
  <c r="S659" i="1" s="1"/>
  <c r="R246" i="1"/>
  <c r="S211" i="1"/>
  <c r="S246" i="1" s="1"/>
  <c r="R1099" i="1"/>
  <c r="S1086" i="1"/>
  <c r="S1099" i="1" s="1"/>
  <c r="R1412" i="1"/>
  <c r="S1398" i="1"/>
  <c r="S1412" i="1" s="1"/>
  <c r="R756" i="1"/>
  <c r="S742" i="1"/>
  <c r="S756" i="1" s="1"/>
  <c r="S559" i="1"/>
  <c r="S560" i="1"/>
  <c r="S953" i="1"/>
  <c r="S954" i="1" s="1"/>
  <c r="R174" i="1"/>
  <c r="S140" i="1"/>
  <c r="S174" i="1" s="1"/>
  <c r="S220" i="2" l="1"/>
  <c r="S221" i="2"/>
  <c r="S363" i="2"/>
  <c r="S107" i="2"/>
  <c r="S108" i="2"/>
  <c r="S311" i="2"/>
  <c r="S310" i="2"/>
  <c r="S42" i="2"/>
  <c r="S41" i="2"/>
  <c r="S166" i="2"/>
  <c r="S167" i="2"/>
  <c r="S258" i="2"/>
  <c r="S459" i="2"/>
  <c r="S518" i="1"/>
  <c r="S519" i="1" s="1"/>
  <c r="S1556" i="1"/>
  <c r="S1557" i="1" s="1"/>
  <c r="S1360" i="1"/>
  <c r="S1361" i="1" s="1"/>
  <c r="S115" i="1"/>
  <c r="S116" i="1" s="1"/>
  <c r="S54" i="1"/>
  <c r="S55" i="1" s="1"/>
  <c r="S1055" i="1"/>
  <c r="S606" i="1"/>
  <c r="S248" i="1"/>
  <c r="S249" i="1" s="1"/>
  <c r="S758" i="1"/>
  <c r="S759" i="1" s="1"/>
  <c r="S1415" i="1"/>
  <c r="S1414" i="1"/>
  <c r="S1101" i="1"/>
  <c r="S1102" i="1" s="1"/>
  <c r="S661" i="1"/>
  <c r="S420" i="1"/>
  <c r="S866" i="1"/>
  <c r="S867" i="1" s="1"/>
  <c r="S1209" i="1"/>
  <c r="S307" i="1"/>
  <c r="S955" i="1"/>
  <c r="S368" i="1"/>
  <c r="S1254" i="1"/>
  <c r="S1303" i="1"/>
  <c r="S1155" i="1"/>
  <c r="S1156" i="1" s="1"/>
  <c r="S811" i="1"/>
  <c r="S176" i="1"/>
  <c r="S1007" i="1"/>
  <c r="S1008" i="1" s="1"/>
  <c r="S469" i="1"/>
  <c r="S916" i="1"/>
  <c r="S1500" i="1"/>
  <c r="S1499" i="1"/>
  <c r="S711" i="1"/>
  <c r="S1454" i="1"/>
  <c r="S43" i="2" l="1"/>
  <c r="S109" i="2"/>
  <c r="S460" i="2"/>
  <c r="S461" i="2" s="1"/>
  <c r="S168" i="2"/>
  <c r="S312" i="2"/>
  <c r="S1501" i="1"/>
  <c r="S177" i="1"/>
  <c r="S178" i="1" s="1"/>
  <c r="S812" i="1"/>
  <c r="S813" i="1" s="1"/>
  <c r="S1103" i="1"/>
  <c r="S760" i="1"/>
  <c r="S250" i="1"/>
  <c r="S1056" i="1"/>
  <c r="S1057" i="1" s="1"/>
  <c r="S470" i="1"/>
  <c r="S471" i="1" s="1"/>
  <c r="S1255" i="1"/>
  <c r="S1256" i="1" s="1"/>
  <c r="S868" i="1"/>
  <c r="S662" i="1"/>
  <c r="S663" i="1" s="1"/>
  <c r="S1416" i="1"/>
  <c r="S607" i="1"/>
  <c r="S608" i="1" s="1"/>
</calcChain>
</file>

<file path=xl/sharedStrings.xml><?xml version="1.0" encoding="utf-8"?>
<sst xmlns="http://schemas.openxmlformats.org/spreadsheetml/2006/main" count="6509" uniqueCount="452">
  <si>
    <t xml:space="preserve"> "Утверждаю"</t>
  </si>
  <si>
    <t>Тарификационный список преподавателей № 1.</t>
  </si>
  <si>
    <t>"Согласовано"</t>
  </si>
  <si>
    <t>Директор КГКП  "Костанайский колледж автомобильного транспорта"</t>
  </si>
  <si>
    <t>Заместитель руководителя ГУ "Управление образования акимата Костанайской области"</t>
  </si>
  <si>
    <t>КГКП "Костанайский колледж автомобильного транспорта"</t>
  </si>
  <si>
    <t>___________________Жаркенов А.К.</t>
  </si>
  <si>
    <t>ул.Гагарина, 156</t>
  </si>
  <si>
    <t>______________________Альжанова М.Х.</t>
  </si>
  <si>
    <t>на 1 сентября  2019 года</t>
  </si>
  <si>
    <t>Показатели:</t>
  </si>
  <si>
    <t>Бюджетная программа:</t>
  </si>
  <si>
    <t>024-015</t>
  </si>
  <si>
    <t>Специальность: "1201000 Техническое обслуживание, ремонт и эксплуатация автомобильного транспорта"                                          1201123 техник-механик</t>
  </si>
  <si>
    <t>Кол-во групп:</t>
  </si>
  <si>
    <t>Курс</t>
  </si>
  <si>
    <t xml:space="preserve">Количество уч-ся,всего </t>
  </si>
  <si>
    <t xml:space="preserve">бюджет </t>
  </si>
  <si>
    <t>договор</t>
  </si>
  <si>
    <t>Число часов</t>
  </si>
  <si>
    <t>№</t>
  </si>
  <si>
    <t>Ф.И.О.</t>
  </si>
  <si>
    <t>Занимаемая должность(с указанием предмета)</t>
  </si>
  <si>
    <t>Образование(высшее)</t>
  </si>
  <si>
    <t>Оконченное учебное заведение</t>
  </si>
  <si>
    <t>Номер док-та и дата выдачи</t>
  </si>
  <si>
    <t>Пед.стаж</t>
  </si>
  <si>
    <t>Звено, ступень по блокам</t>
  </si>
  <si>
    <t>Оклад согласно ППРК № 1193 от 31.12.2015 г. (оклад по G)</t>
  </si>
  <si>
    <t>Ставка</t>
  </si>
  <si>
    <t>Число часов в м-ц</t>
  </si>
  <si>
    <t>Заработная плата в месяц по НСОТ (G)</t>
  </si>
  <si>
    <t>Доплата</t>
  </si>
  <si>
    <t xml:space="preserve">Надбавка 10% </t>
  </si>
  <si>
    <t>Всего 
заработная плата в месяц</t>
  </si>
  <si>
    <t>кл.рук</t>
  </si>
  <si>
    <t>зав.каб</t>
  </si>
  <si>
    <t>проверка тетрадей</t>
  </si>
  <si>
    <t>%</t>
  </si>
  <si>
    <t>кол-во часов</t>
  </si>
  <si>
    <t>сумма</t>
  </si>
  <si>
    <t>преподаватель
географии</t>
  </si>
  <si>
    <t>высшее</t>
  </si>
  <si>
    <t>Костанайский государственный педагогический институт</t>
  </si>
  <si>
    <t>ЖБ 0039072
2008 год</t>
  </si>
  <si>
    <t>10л5м24д</t>
  </si>
  <si>
    <t>В1-4</t>
  </si>
  <si>
    <t>преподаватель
химии</t>
  </si>
  <si>
    <t>Костанайский государственный университет</t>
  </si>
  <si>
    <t>ЖБ 0166951 1997г</t>
  </si>
  <si>
    <t>17л10м1д</t>
  </si>
  <si>
    <t>преподаватель казахского языка и литературы</t>
  </si>
  <si>
    <t>Костанайский государственный университет им.А.Байтурсынова</t>
  </si>
  <si>
    <t>ЖБ 0188195  1998г.</t>
  </si>
  <si>
    <t>6л9м</t>
  </si>
  <si>
    <t>преподаватель русского языка и литературы</t>
  </si>
  <si>
    <t>ФГБОУ "Челябинский государственный университет"</t>
  </si>
  <si>
    <t>ГПЖ 0003801
2008 год</t>
  </si>
  <si>
    <t>3г10м25д</t>
  </si>
  <si>
    <t>преподаватель
немецкого языка</t>
  </si>
  <si>
    <t>ЖБ 0284783
2002 год</t>
  </si>
  <si>
    <t>15л11м8д</t>
  </si>
  <si>
    <t>преподаватель физкультуры</t>
  </si>
  <si>
    <t>Аркалыкский государственный  педагогический институт им.И.Алтынсарина</t>
  </si>
  <si>
    <t>ЖБ-Б 0373134  2012г.</t>
  </si>
  <si>
    <t>6л7м17д</t>
  </si>
  <si>
    <t>преподаватель информатики</t>
  </si>
  <si>
    <t>ЖБ 0002234 1998г.</t>
  </si>
  <si>
    <t>21л3м2д</t>
  </si>
  <si>
    <t>ТВ 710906
1991г</t>
  </si>
  <si>
    <t>св. 25л</t>
  </si>
  <si>
    <t>преподаватель
английского языка</t>
  </si>
  <si>
    <t>ЖБ-Б 0801095  2015г.</t>
  </si>
  <si>
    <t>3г7м17д</t>
  </si>
  <si>
    <t>Костанайский гуманитарный институт</t>
  </si>
  <si>
    <t>ЖБ 0755079 2001г.</t>
  </si>
  <si>
    <t>ЖБ 0042551 2012г.</t>
  </si>
  <si>
    <t>22г4м11д</t>
  </si>
  <si>
    <t>преподаватель начальной военной подготовки</t>
  </si>
  <si>
    <t>Военный институт Сухопутных войск</t>
  </si>
  <si>
    <t>ЖБ 0004689  2011г.</t>
  </si>
  <si>
    <t>5л6м2д</t>
  </si>
  <si>
    <t xml:space="preserve">преподаватель физкультуры
</t>
  </si>
  <si>
    <t>ЖБ-Б 0093266     2010 г</t>
  </si>
  <si>
    <t>9л4м11д</t>
  </si>
  <si>
    <t>преподаватель математики</t>
  </si>
  <si>
    <t>ЖБ-Б 0083838  2010г.</t>
  </si>
  <si>
    <t>7л6м22д</t>
  </si>
  <si>
    <t>ЖБ-Б 1163707 2017г.</t>
  </si>
  <si>
    <t>2г</t>
  </si>
  <si>
    <t>Кустанайский гуманитарный институт</t>
  </si>
  <si>
    <t>ЖБ 0086180 2005г.</t>
  </si>
  <si>
    <t>9л5м10д</t>
  </si>
  <si>
    <t>преподаватель самопознания</t>
  </si>
  <si>
    <t>Кустанайский педагогический институт</t>
  </si>
  <si>
    <t>УВ № 695259 1992г</t>
  </si>
  <si>
    <t>преподаватель физики</t>
  </si>
  <si>
    <t>Кустанайский педагогический институт им.50 летия СССР</t>
  </si>
  <si>
    <t>Г-1 №221929 1977г.</t>
  </si>
  <si>
    <t>ЖБ 0597874 2005г.</t>
  </si>
  <si>
    <t>22л4м20д</t>
  </si>
  <si>
    <t>ЛВ№077365 1986 г</t>
  </si>
  <si>
    <t>Костанайский государственный педагогический университет им. У. Султангазина</t>
  </si>
  <si>
    <t>ЖБ-Б 1436744
2019г.</t>
  </si>
  <si>
    <t>до года</t>
  </si>
  <si>
    <t>преподаватель прикладной информатики</t>
  </si>
  <si>
    <t>Томский институт АСУ и радиоэлектроники</t>
  </si>
  <si>
    <t>УВ №340427
1991г</t>
  </si>
  <si>
    <t xml:space="preserve">преподаватель химии,биологии
</t>
  </si>
  <si>
    <t>Кустанайский  педагогический институт</t>
  </si>
  <si>
    <t>ИВ №337902,
1986 год</t>
  </si>
  <si>
    <t>преподаватель истории Казахстана, самопознания</t>
  </si>
  <si>
    <t>РВ №122562
1988г.</t>
  </si>
  <si>
    <t>преподаватель основы обществознания</t>
  </si>
  <si>
    <t>ЖБ 0597402
2005г.</t>
  </si>
  <si>
    <t>18л9м11д</t>
  </si>
  <si>
    <t xml:space="preserve">преподаватель всемирной истории , обществознания
</t>
  </si>
  <si>
    <t>АЖБ 0040064 2007г.</t>
  </si>
  <si>
    <t>12л4д</t>
  </si>
  <si>
    <t>ЖБ 0597931 2005 г.</t>
  </si>
  <si>
    <t>20л29д</t>
  </si>
  <si>
    <t>ОАБ 0153743 2003г.</t>
  </si>
  <si>
    <t>15л8м15д</t>
  </si>
  <si>
    <t>ЖБ-Б 1163712 2017г.</t>
  </si>
  <si>
    <t>преподаватель (экзамены)</t>
  </si>
  <si>
    <t>с7-10л</t>
  </si>
  <si>
    <t>итого</t>
  </si>
  <si>
    <t>Зам.директора по УР</t>
  </si>
  <si>
    <t>Искаков Ф.М.</t>
  </si>
  <si>
    <t>Гл.бухгалтер</t>
  </si>
  <si>
    <t>Николаева Н.Д.</t>
  </si>
  <si>
    <t>Тарификационный список преподавателей № 2.</t>
  </si>
  <si>
    <t>_______________________Жаркенов А.К.</t>
  </si>
  <si>
    <t>Специальность: "1201000 Техническое обслуживание, ремонт и эксплуатация автомобильного транспорта"                      1201123 техник-механик</t>
  </si>
  <si>
    <t>преподаватель профессионального немецкого языка</t>
  </si>
  <si>
    <t>Кокчетавский 
педагогический институт</t>
  </si>
  <si>
    <t>КВ № 195049 
1984г.</t>
  </si>
  <si>
    <t>преподаватель спец.дисциплин (учебная практика)</t>
  </si>
  <si>
    <t>Костанайский социально-технический университет</t>
  </si>
  <si>
    <t>ЖБ 0716191
2006г.</t>
  </si>
  <si>
    <t>12л9м22д</t>
  </si>
  <si>
    <t>Курганское высшее военно-политическое авиационное училище</t>
  </si>
  <si>
    <t>ИВ №063618,
1982г</t>
  </si>
  <si>
    <t>преподаватель спец.дисциплин (техническое обслуживание и ремонт автомобилей, дипломное проектирование)</t>
  </si>
  <si>
    <t>Челябинский политехнический институт</t>
  </si>
  <si>
    <t>МВ 587585 1986г</t>
  </si>
  <si>
    <t>преподаватель  спец.дисциплин (учебная практика)</t>
  </si>
  <si>
    <t>ЖББ 0136460 2007г.</t>
  </si>
  <si>
    <t>15л11м11д</t>
  </si>
  <si>
    <t>преподаватель спец.дисциплин (применение материалов)</t>
  </si>
  <si>
    <t>ЖБ 0111048 2008г.</t>
  </si>
  <si>
    <t>5л3м2д</t>
  </si>
  <si>
    <t>преподаватель спец.дисциплин (устройство автомобиля, дипломное проектирование)</t>
  </si>
  <si>
    <t>Сибирский автодорожный институт</t>
  </si>
  <si>
    <t>ТВ № 672264 1991г.</t>
  </si>
  <si>
    <t>св.25л</t>
  </si>
  <si>
    <t>преподаватель охраны труда и окружающей среды</t>
  </si>
  <si>
    <t>Челябинский институт  
механизации и электрофикации сельского хозяйства</t>
  </si>
  <si>
    <t>ПВ 351650
1989г</t>
  </si>
  <si>
    <t>19л9м10д</t>
  </si>
  <si>
    <t>Костанайский инженерно-экономический университет</t>
  </si>
  <si>
    <t>ЖБ-Б 0065804 2013 г.</t>
  </si>
  <si>
    <t>5л</t>
  </si>
  <si>
    <t>преподаватель спец.дисциплин (технология металлов, конструкционные материалы)</t>
  </si>
  <si>
    <t>Казахский политехнический институт</t>
  </si>
  <si>
    <t>ШВ№314529   1993г.</t>
  </si>
  <si>
    <t>13л8м</t>
  </si>
  <si>
    <t>ЖБ 0203170
2001г.</t>
  </si>
  <si>
    <t>18л2м7д</t>
  </si>
  <si>
    <t>Акмолинский инженерно-строительный институт</t>
  </si>
  <si>
    <t>ШВ 51810
1993г.</t>
  </si>
  <si>
    <t>преподаватель спец.дисциплин (составление,чтение и оформление чертежей по специальности)</t>
  </si>
  <si>
    <t>ЖБ-Б 0637315  2014г.</t>
  </si>
  <si>
    <t>1г11м</t>
  </si>
  <si>
    <t>преподаватель применение средств вычислительной техники, информатика</t>
  </si>
  <si>
    <t>Московский финансово-промышленный университет "Синергия"</t>
  </si>
  <si>
    <t>№ 137705  0499087  2017г.</t>
  </si>
  <si>
    <t>2г.</t>
  </si>
  <si>
    <t>преподаватель спец.дисциплин (конструкции и конструктивные особенности агрегатов и узлов автомобиля)</t>
  </si>
  <si>
    <t>Казахский автодорожный универститет</t>
  </si>
  <si>
    <t>ЖБ 0799326
2007г.</t>
  </si>
  <si>
    <t>11л9м</t>
  </si>
  <si>
    <t>преподаватель профессиональной лексики в сфере профессиональной деятельности казахского языка</t>
  </si>
  <si>
    <t>ЖБ0528283  2004г.</t>
  </si>
  <si>
    <t>преподаватель спец.дисциплин (составление,чтение и оформление чертежей по профилю специальности)</t>
  </si>
  <si>
    <t>ЖБ 0557685 2005г.</t>
  </si>
  <si>
    <t>12л11м29д</t>
  </si>
  <si>
    <t>преподаватель применение средств вычислительной техники в профессиональной деятельности</t>
  </si>
  <si>
    <t>преподаватель осервы обществознания</t>
  </si>
  <si>
    <t>преподаватель спец.дисциплин ( практика)</t>
  </si>
  <si>
    <t>ЗВ№669504
1982г.</t>
  </si>
  <si>
    <t>преподаватель профессионального казахского языка</t>
  </si>
  <si>
    <t>ЖБ 0327949 2003 г</t>
  </si>
  <si>
    <t>19л11м23д</t>
  </si>
  <si>
    <t>преподаватель модули определяемые ОО (эксплуатационные материалы)</t>
  </si>
  <si>
    <t>Костанайский инженерно-эконмический университет им. М.Дулатова</t>
  </si>
  <si>
    <t>ЖБ 0558753 2006 г.</t>
  </si>
  <si>
    <t>10л2м24д</t>
  </si>
  <si>
    <t xml:space="preserve">Гл.бухгалтер:                                                       </t>
  </si>
  <si>
    <t>Тарификационный список преподавателей № 3.</t>
  </si>
  <si>
    <t>____________________Альжанова М.Х.</t>
  </si>
  <si>
    <t>преподаватель спец.дисциплин ( учебная практика)</t>
  </si>
  <si>
    <t>преподаватель спец.дисциплин (применение металлов, их сплавов, материалов)</t>
  </si>
  <si>
    <t>Аркалыкский педагогический институт</t>
  </si>
  <si>
    <t>В-1 №081801 1981г.</t>
  </si>
  <si>
    <t>преподаватель делопроизводства</t>
  </si>
  <si>
    <t>ЖБ-Б 0877013 2015г.</t>
  </si>
  <si>
    <t>5л1м26д</t>
  </si>
  <si>
    <t>преподаватель составление деловых бумаг на государственном языкеказахского языка и литературы</t>
  </si>
  <si>
    <t>преподаватель общетехнических дисциплин (оформление документации, выполнение работ по наладке)</t>
  </si>
  <si>
    <t>преподаватель составление деловых бумаг на государственном языке</t>
  </si>
  <si>
    <t>преподаватель спец.дисциплин (теория автомобиля и двигателя,  дипломное проектирование)</t>
  </si>
  <si>
    <t>ЖБ-Б 0264133 2013г</t>
  </si>
  <si>
    <t>преподаватель спец.дисциплин (практика)</t>
  </si>
  <si>
    <t>ШВ 324226    1992г.</t>
  </si>
  <si>
    <t>преподаватель (экзамены, ГКК, практика)</t>
  </si>
  <si>
    <t xml:space="preserve">Гл.бухгалтер:                                                      </t>
  </si>
  <si>
    <t>Тарификационный список преподавателей № 4.</t>
  </si>
  <si>
    <t>Специальность: "1201000 Техническое обслуживание, ремонт и эксплуатация автомобильного транспорта"                                                               1201123 техник-механик</t>
  </si>
  <si>
    <t>преподаватель основы предпринимательской деятельности</t>
  </si>
  <si>
    <t>ЖООК -М 0128846  2018г.</t>
  </si>
  <si>
    <t>14л7м10д</t>
  </si>
  <si>
    <t>Кустанайский педагогический институт
им.50-летия СССР</t>
  </si>
  <si>
    <t>ИВ 323627
1984 г.</t>
  </si>
  <si>
    <t>22г10м1д</t>
  </si>
  <si>
    <t>преподаватель применение общих законов механического движения</t>
  </si>
  <si>
    <t>4г1м7д</t>
  </si>
  <si>
    <t>преподаватель спец.дисциплин (ремонт автотранспорта)</t>
  </si>
  <si>
    <t>Целиноградский инженерно-строительный институт</t>
  </si>
  <si>
    <t>Г-1 №245938 1977г.</t>
  </si>
  <si>
    <t xml:space="preserve">преподаватель применение принципов электротехники и эликтроники при выполнении работ
</t>
  </si>
  <si>
    <t>ЖБ-Б №0061665
2014г.</t>
  </si>
  <si>
    <t>4г1д</t>
  </si>
  <si>
    <t>преподаватель спец.дисциплин (правила дорожного движения, практика)</t>
  </si>
  <si>
    <t>преподаватель спец.дисциплин (основы маркетинга и менеджмента)</t>
  </si>
  <si>
    <t>Костанайский сельскохозяйственный институт</t>
  </si>
  <si>
    <t>ЖБ 002497 1998г.</t>
  </si>
  <si>
    <t>20л7м2д</t>
  </si>
  <si>
    <t>преподаватель спец.дисциплин (устройство, ремонт электрических систем)</t>
  </si>
  <si>
    <t>ЖБ-11 0096407,1996г</t>
  </si>
  <si>
    <t>22л8м</t>
  </si>
  <si>
    <t>преподаватель спец.дисциплин (электрооборудование автомобиля)</t>
  </si>
  <si>
    <t>ЖБ 0440374 2004г</t>
  </si>
  <si>
    <t>15л3д</t>
  </si>
  <si>
    <t>преподаватель спец.дисциплин (правила и безопасность дорожного движения)</t>
  </si>
  <si>
    <t>УВ 684875 1992г.</t>
  </si>
  <si>
    <t>преподаватель модули определяемые ОО (практика)</t>
  </si>
  <si>
    <t>ЛВ №065789 1988г</t>
  </si>
  <si>
    <t>преподаватель восстановление и ремонт деталей, узлов, систем и механизмов автомобиля.</t>
  </si>
  <si>
    <t>Челябинский политехнический институт Лененского комсомола</t>
  </si>
  <si>
    <t>МВ №737316 1985г.</t>
  </si>
  <si>
    <t>16л6м9д</t>
  </si>
  <si>
    <t>Кустанайский педагогический институт им.50 лет СССР</t>
  </si>
  <si>
    <t>ЖВ 229755
1981 г.</t>
  </si>
  <si>
    <t>преподаватель модули определяемые ОО (теория автомобиля)</t>
  </si>
  <si>
    <t>Тарификационный список преподавателей № 5.</t>
  </si>
  <si>
    <t>___________________Альжанова М.Х.</t>
  </si>
  <si>
    <t>Специальность: "1201000 Техническое обслуживание, ремонт и эксплуатация автомобильного транспорта"                                            1201123 техник-механик</t>
  </si>
  <si>
    <t>ЖБ 0722710 2006г.</t>
  </si>
  <si>
    <t>20л10м</t>
  </si>
  <si>
    <t>преподаватель спец.дисциплин (средства и технологии диагностирования)</t>
  </si>
  <si>
    <t xml:space="preserve">Челябинский политехнический институт
</t>
  </si>
  <si>
    <t>МВ 578192,
1986г.</t>
  </si>
  <si>
    <t>преподаватель дипломного проектирования</t>
  </si>
  <si>
    <t>Костанайский инженерно-экономический университет им М.Дулатова</t>
  </si>
  <si>
    <t>ЖБ-Б №10773830 2016г.</t>
  </si>
  <si>
    <t>преподаватель спец.дисциплин (преддипломная практика)</t>
  </si>
  <si>
    <t>Усть-Каменогорский
строительно-дорожный институт</t>
  </si>
  <si>
    <t>ЖБ-П 0049743 96г.</t>
  </si>
  <si>
    <t>21г7м21д</t>
  </si>
  <si>
    <t>преподаватель экономики</t>
  </si>
  <si>
    <t>ИВ №336627
 1986г.</t>
  </si>
  <si>
    <t>преподаватель спец.дисциплин (транспортная логистика)</t>
  </si>
  <si>
    <t>ЖБ№0440392  2004г.</t>
  </si>
  <si>
    <t>13л10м19д</t>
  </si>
  <si>
    <t>преподаватель спец.дисциплин (экономика производства, дипломное проектирование)</t>
  </si>
  <si>
    <t>преподаватель спец.дисциплин (дипломное проектирование)</t>
  </si>
  <si>
    <t>преподаватель основы философии</t>
  </si>
  <si>
    <t>преподаватель автоматизированные системы управления</t>
  </si>
  <si>
    <t>Челябинский политехнический институт Ленинского комсомола</t>
  </si>
  <si>
    <t>преподаватель спец.дисциплин (интернет технологии,  практика)</t>
  </si>
  <si>
    <t>ЖБ-Б 0711502 2014г.</t>
  </si>
  <si>
    <t>9л7м14д</t>
  </si>
  <si>
    <t>преподаватель  дипломного  проектирования.</t>
  </si>
  <si>
    <t>Тарификационный список преподавателей № 6.</t>
  </si>
  <si>
    <t>1У</t>
  </si>
  <si>
    <t>преподаватель составления деловых бумаг на государственном языке</t>
  </si>
  <si>
    <t>ЖБ-Б 0042551
2012г.</t>
  </si>
  <si>
    <t>10л2м22д</t>
  </si>
  <si>
    <t>преподаватель понимание истории, роли и места  Казахстана в мировом сообществе</t>
  </si>
  <si>
    <t>преподаватель модули определяемые ОО (теория автомобиля), дипломное проектирование.</t>
  </si>
  <si>
    <t>Тарификационный список преподавателей № 7.</t>
  </si>
  <si>
    <t>2У</t>
  </si>
  <si>
    <t>преподаватель истории Казахстана, культурологии</t>
  </si>
  <si>
    <t>Тарификационный список преподавателей № 8.</t>
  </si>
  <si>
    <t>Специальность: "1201000 Техническое обслуживание, ремонт и эксплуатация автомобильного транспорта"                                                                  1201123 техник-механик</t>
  </si>
  <si>
    <t>3У</t>
  </si>
  <si>
    <t>преподаватель липломного проектирования</t>
  </si>
  <si>
    <t>преподаватель культурологии</t>
  </si>
  <si>
    <t>Казахский автодорожный университет им.Гончарова</t>
  </si>
  <si>
    <t>ЖБ 0550543
2005 г.</t>
  </si>
  <si>
    <t>преподаватель учебной практики</t>
  </si>
  <si>
    <t>ЖБ 0134052 2009г.</t>
  </si>
  <si>
    <t>24г7м15д</t>
  </si>
  <si>
    <t>преподаватель спец.дисциплин (анализ экономической эффективности и хозяйственной деятельности)</t>
  </si>
  <si>
    <t>преподаватель спец.дисциплин (организация пассажирских и транспортных перевозок, практика)</t>
  </si>
  <si>
    <t>Алматинский институт железнодорожного транспорта</t>
  </si>
  <si>
    <t>ЖБ-0016081   1997 г</t>
  </si>
  <si>
    <t>22л1м21д</t>
  </si>
  <si>
    <t>преподаватель дипломное проектирование.</t>
  </si>
  <si>
    <t>Тарификационный список преподавателей № 9.</t>
  </si>
  <si>
    <t>Специальность: "1501000 Техническое обслуживание и ремонт сельскохозяйственной техники"                                                                    1501033 мехатроник</t>
  </si>
  <si>
    <t>преподаватель спец.дисциплин (выполнение разборно-сборных работ)</t>
  </si>
  <si>
    <t>ЖБ 0041513 2017г.</t>
  </si>
  <si>
    <t>14л4м25д</t>
  </si>
  <si>
    <t>преподаватель агроправо</t>
  </si>
  <si>
    <t>ЖБ 0650947
2005 год</t>
  </si>
  <si>
    <t>10л10м13д</t>
  </si>
  <si>
    <t>преподаватель спец.дисциплин (оформление и чтение конструкторской документации)</t>
  </si>
  <si>
    <t>преподаватель (экзамены, практика)</t>
  </si>
  <si>
    <t>Тарификационный список преподавателей № 10.</t>
  </si>
  <si>
    <t>Специальность: "1501000 Техническое обслуживание и ремонт сельскохозяйственной техники"                                                                                                1501033 мехатроник</t>
  </si>
  <si>
    <t>Преподаватель основы рыночной экономики</t>
  </si>
  <si>
    <t>ЖБ0537971 2005г.</t>
  </si>
  <si>
    <t>19л9м5д</t>
  </si>
  <si>
    <t>преподаватель политологии</t>
  </si>
  <si>
    <t>Тарификационный список преподавателей № 11.</t>
  </si>
  <si>
    <t>Специальность: "1402000 Техническая эксплуатация дорожно-строительных машин (по видам)"                                                                     1402203 техник-механик</t>
  </si>
  <si>
    <t xml:space="preserve">преподаватель
химии, биологии </t>
  </si>
  <si>
    <t>преподаватель  информатики</t>
  </si>
  <si>
    <t>преподаватель спец.дисциплин (дорожностроительные машины)</t>
  </si>
  <si>
    <t>ЖБ-Б 0063889
2014 год</t>
  </si>
  <si>
    <t>4г</t>
  </si>
  <si>
    <t>преподаватель истории Казахстана</t>
  </si>
  <si>
    <t>ЖБ №0042837 2008г.</t>
  </si>
  <si>
    <t>9л1м5д</t>
  </si>
  <si>
    <t>преподаватель (кзамены, практика)</t>
  </si>
  <si>
    <t>Тарификационный список преподавателей № 12.</t>
  </si>
  <si>
    <t>Специальность: "1402000 Техническая эксплуатация дорожно-строительных машин (по видам)"                                                   1402203 техник-механик</t>
  </si>
  <si>
    <t>преподаватель  профессионального немецкого языка</t>
  </si>
  <si>
    <t>преподаватель спец.дисциплин (эксплуатация дорожных машин)</t>
  </si>
  <si>
    <t>ЗВ №205492 1982г</t>
  </si>
  <si>
    <t>преподаватель  спец.дисциплин (практика)</t>
  </si>
  <si>
    <t>преподаватель спец.дисциплин (модули определяемые ОО черчение компьютерное)</t>
  </si>
  <si>
    <t>преподаватель самопознание</t>
  </si>
  <si>
    <t>преподаватель спец.дисциплин (эксплуатационные материалы)</t>
  </si>
  <si>
    <t>Тарификационный список преподавателей № 13.</t>
  </si>
  <si>
    <t>Специальность: "1402000 Техническая эксплуатация дорожно-строительных машин (по видам)"                                                                                    1402203 техник-механик</t>
  </si>
  <si>
    <t>преподаватель спец.дисциплин (технология строительства автодорог)</t>
  </si>
  <si>
    <t>Восточно-Казахстанский государственный технический университет</t>
  </si>
  <si>
    <t>ЖБ-Б 0394420 2012г.</t>
  </si>
  <si>
    <t>2г10м</t>
  </si>
  <si>
    <t>Костанайский социально-технический университет имени академика З. Алдамжар</t>
  </si>
  <si>
    <t>ЖБ № 0002624 2008г.</t>
  </si>
  <si>
    <t>преподаватель спец.дисциплин (эксплуатация дорожных машин, практика)</t>
  </si>
  <si>
    <t>Омский институт инженеров железнодорожного транспорта</t>
  </si>
  <si>
    <t>ЖВ 218203 1980г.</t>
  </si>
  <si>
    <t>15л</t>
  </si>
  <si>
    <t>Тарификационный список преподавателей № 14.</t>
  </si>
  <si>
    <t>Специальность: "1402000 Техническая эксплуатация дорожно-строительных машин (по видам)"                                                      1402203 техник-механик</t>
  </si>
  <si>
    <t>преподаватель спец.дисциплин (основы строительства дорог)</t>
  </si>
  <si>
    <t>преподаватель  экономики, дипломное проектирование</t>
  </si>
  <si>
    <t>преподаватель спец.дисциплин (охрана труда и окрудающей среды)</t>
  </si>
  <si>
    <t>преподаватель спец.дисциплин (дорожностроительные машины, практика)дипломное проектирование</t>
  </si>
  <si>
    <t>УВ№340427
1991г</t>
  </si>
  <si>
    <t>Тарификационный список преподавателей № 15.</t>
  </si>
  <si>
    <t>Специальность: "1410000 Строительство и эксплуатация автомобильных дорог и аэродромов"                                                                      1410013 техник-строитель</t>
  </si>
  <si>
    <t>Тарификационный список преподавателей № 16.</t>
  </si>
  <si>
    <t>Специальность: "1410000 Строительство и эксплуатация автомобильных дорог и аэродромов"                                                                             1410013 техник-строитель</t>
  </si>
  <si>
    <t>преподаватель спец.дисциплин (геодезия, практика)</t>
  </si>
  <si>
    <t>РВ№113674
1989г.</t>
  </si>
  <si>
    <t>11л2м28д</t>
  </si>
  <si>
    <t>преподаватель спец.дисциплин (изыскания,практика строительство, ДП)</t>
  </si>
  <si>
    <t>РВ № 113653 1991 г</t>
  </si>
  <si>
    <t>19л5м14д</t>
  </si>
  <si>
    <t>преподаватель спец.дисциплин (выполнение чертежей с использованием САПР, практика)</t>
  </si>
  <si>
    <t xml:space="preserve">Уральский государственный аграрный университет </t>
  </si>
  <si>
    <t>№106624 404030 2019г.</t>
  </si>
  <si>
    <t>преподаватель спец.дисциплин (ремонт автодорог, практика, дипломное проектирование)</t>
  </si>
  <si>
    <t>Рудненский государственный индустриальный институт</t>
  </si>
  <si>
    <t>ЖБ 0121269
2001г.</t>
  </si>
  <si>
    <t>17л8м22д</t>
  </si>
  <si>
    <t>Тарификационный список преподавателей № 17.</t>
  </si>
  <si>
    <t>Специальность: "1410000 Строительство и эксплуатация автомобильных дорог и аэродромов"                                                                                                       1410013 техник-строитель</t>
  </si>
  <si>
    <t>преподаватель спец.дисциплин (геоинформационные технологии)</t>
  </si>
  <si>
    <t>Целиноградский сельскохозяйственный институт</t>
  </si>
  <si>
    <t>ЗВ № 868104
 1982г.</t>
  </si>
  <si>
    <t>преподаватель спец.дисциплин (автоматизация, практика, дипломное проектирование)</t>
  </si>
  <si>
    <t>Тарификационный список преподавателей № 18.</t>
  </si>
  <si>
    <t>Специальность: "1410000 Строительство и эксплуатация автомобильных дорог и аэродромов"                                                           1410013 техник-строитель</t>
  </si>
  <si>
    <t>Тарификационный список преподавателей № 20.</t>
  </si>
  <si>
    <t>_______________________________Жаркенов А.К.</t>
  </si>
  <si>
    <t>Специальность: 1202000 "Организация перевозок и управление движением на транспорте"(по отраслям)                                                                                                   1202063 техник</t>
  </si>
  <si>
    <t>преподаватель применение основ технической механики в современной технике</t>
  </si>
  <si>
    <t>№0102753 2006г.</t>
  </si>
  <si>
    <t>15л2м16д</t>
  </si>
  <si>
    <t>преподаватель практики  ПМ12, автоправо</t>
  </si>
  <si>
    <t>Тарификационный список преподавателей № 21.</t>
  </si>
  <si>
    <t>Специальность: 1202000 "Организация перевозок и управление движением на транспорте"(по отраслям)                                                              1202063 техник</t>
  </si>
  <si>
    <t>преподаватель спец.дисциплин (ведение кассовой отчетности)</t>
  </si>
  <si>
    <t>Тарификационный список преподавателей № 22.</t>
  </si>
  <si>
    <t>________________________Жаркенов А.К.</t>
  </si>
  <si>
    <t>Специальность: 1202000 "Организация перевозок и управление движением на транспорте"(по отраслям)                                                                                    1202063 техник</t>
  </si>
  <si>
    <t>преподаватель делопроизводство на государственном языке</t>
  </si>
  <si>
    <t>преподаватель спец.дисциплин (учет, финансы и кредитование)</t>
  </si>
  <si>
    <t>Тарификационный список преподавателей № 23.</t>
  </si>
  <si>
    <t>Специальность:  1304000 "Вычислительная техника и программное обеспечение" (по видам)                     1304073 техник-электроник</t>
  </si>
  <si>
    <t>ЖБ 0722436  2006г.</t>
  </si>
  <si>
    <t>11л4м17д</t>
  </si>
  <si>
    <t>Тарификационный список преподавателей № 24.</t>
  </si>
  <si>
    <t>Тарификационный список преподавателей № 25.</t>
  </si>
  <si>
    <t>преподаватель спец.дисциплин (техническое обслуживание и ремонт вычислительной техники)</t>
  </si>
  <si>
    <t>ЖБ-Б 0291555
2012г.</t>
  </si>
  <si>
    <t>6г11м8д</t>
  </si>
  <si>
    <t>преподаватель подготовка к работе, настройка и обслуживание, тестирование программно-аппаратного обеспечения компьютера</t>
  </si>
  <si>
    <t>ЖБ-Б №1334257 2018г.</t>
  </si>
  <si>
    <t>преподаватель спец.дисциплин (интерфейсы)</t>
  </si>
  <si>
    <t>ЖБ-Б 1334238 2018г.</t>
  </si>
  <si>
    <t>1г</t>
  </si>
  <si>
    <t>Тарификационный список преподавателей № 26.</t>
  </si>
  <si>
    <t>Тарификационный список преподавателей № 27.</t>
  </si>
  <si>
    <t>Специальность: 0713000  "Геодезия и картография"
0713013 техник-геодезист</t>
  </si>
  <si>
    <t>преподаватель спец.дисциплин (прикладная геодезия, практика)</t>
  </si>
  <si>
    <t>Тарификационный список преподавателей № 28.</t>
  </si>
  <si>
    <t>преподаватель спец.дисциплин (спутниковые навигационные системы, высшая, прикладная геодезия)</t>
  </si>
  <si>
    <t>преподаватель правовое обеспеченик профессиональной деятельности</t>
  </si>
  <si>
    <t>Тарификационный список преподавателей № 33</t>
  </si>
  <si>
    <t>Специальность: "1403000 Монтаж и эксплуатация внутренних санитарно-технических устройств, вентиляции и инженерных систем (по видам).                        1403082 электрогазосварщик</t>
  </si>
  <si>
    <t>преподаватель (консультирование ,экзамены, факультативы, ГКК)</t>
  </si>
  <si>
    <t>Тарификационный список преподавателей № 35.</t>
  </si>
  <si>
    <t>Специальность: "1114000 Сварочное дело (по видам)                                                                                      1114042 электрогазосварщик</t>
  </si>
  <si>
    <t>Тарификационный список преподавателей № 29.</t>
  </si>
  <si>
    <t>Специальность: "1201000 Техническое обслуживание, ремонт и эксплуатация автомобильного транспорта"
1201072 слесарь по ремонту автомобилей</t>
  </si>
  <si>
    <t>ЖБ 0597908 2005г.</t>
  </si>
  <si>
    <t>13л10м24д</t>
  </si>
  <si>
    <t>ЖБ-1 № 0015675 2000г.</t>
  </si>
  <si>
    <t>24г6м12д</t>
  </si>
  <si>
    <t>Тарификационный список преподавателей № 30.</t>
  </si>
  <si>
    <t>052-015</t>
  </si>
  <si>
    <t>Тарификационный список преподавателей № 31.</t>
  </si>
  <si>
    <t>ЖБ 0650947
2005 г.</t>
  </si>
  <si>
    <t>Тарификационный список преподавателей № 32.</t>
  </si>
  <si>
    <t>Тарификационный список преподавателей № 34.</t>
  </si>
  <si>
    <t>Специальность: "1114000 Сварочное дело (по видам)                                                                 1114042 электрогазосварщик</t>
  </si>
  <si>
    <t>Тарификационный список преподавателей № 36.</t>
  </si>
  <si>
    <t>Специальность: "1114000 Сварочное дело (по видам)   1114042 электрогазосварщик</t>
  </si>
  <si>
    <t>Тарификационный список преподавателей № 37.</t>
  </si>
  <si>
    <t>Специальность: 1201000 Техническое обслуживание, ремонт и эксплуатация автомобильного транспорта
 1201062  "Электрик по ремонту автомобильного электрооборудования"</t>
  </si>
  <si>
    <t>Тарификационный список преподавателей № 38.</t>
  </si>
  <si>
    <t>Тарификационный список преподавателей № 39.</t>
  </si>
  <si>
    <t>Тарификационный список преподавателей № 19.</t>
  </si>
  <si>
    <t>Специальность: 1202000 "Организация перевозок и управление движением на транспорте"(по отраслям)                                1202063 техник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</si>
</sst>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6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1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4" fillId="0" borderId="0" xfId="0" applyFont="1"/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1" fontId="2" fillId="0" borderId="0" xfId="0" applyNumberFormat="1" applyFont="1"/>
    <xf numFmtId="164" fontId="2" fillId="0" borderId="0" xfId="0" applyNumberFormat="1" applyFont="1"/>
    <xf numFmtId="0" fontId="2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horizontal="right" vertical="center" wrapText="1"/>
    </xf>
    <xf numFmtId="1" fontId="1" fillId="3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vertical="top" wrapText="1"/>
    </xf>
    <xf numFmtId="0" fontId="2" fillId="3" borderId="5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 shrinkToFit="1"/>
    </xf>
    <xf numFmtId="0" fontId="2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0" fontId="3" fillId="3" borderId="0" xfId="0" applyFont="1" applyFill="1"/>
    <xf numFmtId="2" fontId="2" fillId="3" borderId="5" xfId="0" applyNumberFormat="1" applyFont="1" applyFill="1" applyBorder="1" applyAlignment="1">
      <alignment horizontal="center" vertical="top"/>
    </xf>
    <xf numFmtId="164" fontId="2" fillId="3" borderId="5" xfId="0" applyNumberFormat="1" applyFont="1" applyFill="1" applyBorder="1" applyAlignment="1">
      <alignment horizontal="center" vertical="top"/>
    </xf>
    <xf numFmtId="1" fontId="2" fillId="3" borderId="5" xfId="0" applyNumberFormat="1" applyFont="1" applyFill="1" applyBorder="1" applyAlignment="1">
      <alignment horizontal="center" vertical="top"/>
    </xf>
    <xf numFmtId="1" fontId="1" fillId="3" borderId="5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vertical="top"/>
    </xf>
    <xf numFmtId="164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3" fillId="0" borderId="0" xfId="0" applyNumberFormat="1" applyFont="1"/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1" fontId="2" fillId="3" borderId="0" xfId="0" applyNumberFormat="1" applyFont="1" applyFill="1" applyAlignment="1">
      <alignment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1" fontId="3" fillId="3" borderId="0" xfId="0" applyNumberFormat="1" applyFont="1" applyFill="1"/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right" vertical="top"/>
    </xf>
    <xf numFmtId="0" fontId="2" fillId="3" borderId="0" xfId="0" applyFont="1" applyFill="1" applyAlignment="1">
      <alignment horizontal="right" vertical="center"/>
    </xf>
    <xf numFmtId="2" fontId="2" fillId="3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right" vertical="center"/>
    </xf>
    <xf numFmtId="0" fontId="2" fillId="3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1" fontId="2" fillId="0" borderId="0" xfId="0" applyNumberFormat="1" applyFont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1" fillId="3" borderId="0" xfId="0" applyFont="1" applyFill="1" applyAlignment="1">
      <alignment horizontal="left" vertical="center" wrapText="1"/>
    </xf>
    <xf numFmtId="0" fontId="3" fillId="2" borderId="0" xfId="0" applyFont="1" applyFill="1"/>
    <xf numFmtId="0" fontId="1" fillId="3" borderId="8" xfId="0" applyFont="1" applyFill="1" applyBorder="1" applyAlignment="1">
      <alignment horizontal="left" vertical="top"/>
    </xf>
    <xf numFmtId="0" fontId="1" fillId="3" borderId="9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1" fontId="1" fillId="3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Alignment="1">
      <alignment horizontal="right"/>
    </xf>
    <xf numFmtId="1" fontId="2" fillId="3" borderId="0" xfId="0" applyNumberFormat="1" applyFont="1" applyFill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1" fontId="5" fillId="0" borderId="0" xfId="0" applyNumberFormat="1" applyFont="1"/>
    <xf numFmtId="1" fontId="5" fillId="0" borderId="0" xfId="0" applyNumberFormat="1" applyFont="1" applyAlignment="1">
      <alignment horizontal="left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1" fontId="2" fillId="3" borderId="1" xfId="0" applyNumberFormat="1" applyFont="1" applyFill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" fontId="2" fillId="3" borderId="6" xfId="0" applyNumberFormat="1" applyFont="1" applyFill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 wrapText="1"/>
    </xf>
    <xf numFmtId="164" fontId="2" fillId="3" borderId="7" xfId="0" applyNumberFormat="1" applyFont="1" applyFill="1" applyBorder="1" applyAlignment="1">
      <alignment horizontal="center" vertical="top" wrapText="1"/>
    </xf>
    <xf numFmtId="1" fontId="2" fillId="3" borderId="7" xfId="0" applyNumberFormat="1" applyFont="1" applyFill="1" applyBorder="1" applyAlignment="1">
      <alignment horizontal="center" vertical="top" wrapText="1"/>
    </xf>
    <xf numFmtId="164" fontId="2" fillId="3" borderId="5" xfId="0" applyNumberFormat="1" applyFont="1" applyFill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1" fontId="3" fillId="0" borderId="0" xfId="0" applyNumberFormat="1" applyFont="1" applyAlignment="1">
      <alignment horizontal="left"/>
    </xf>
    <xf numFmtId="3" fontId="2" fillId="3" borderId="5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right"/>
    </xf>
    <xf numFmtId="164" fontId="3" fillId="0" borderId="0" xfId="0" applyNumberFormat="1" applyFont="1"/>
    <xf numFmtId="0" fontId="1" fillId="3" borderId="0" xfId="0" applyFont="1" applyFill="1" applyAlignment="1">
      <alignment horizontal="left"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left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/>
    <xf numFmtId="164" fontId="6" fillId="0" borderId="0" xfId="0" applyNumberFormat="1" applyFont="1"/>
    <xf numFmtId="0" fontId="7" fillId="0" borderId="0" xfId="0" applyFont="1" applyAlignment="1">
      <alignment vertical="top"/>
    </xf>
    <xf numFmtId="1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1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 wrapText="1"/>
    </xf>
    <xf numFmtId="1" fontId="6" fillId="0" borderId="5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" fontId="6" fillId="0" borderId="6" xfId="0" applyNumberFormat="1" applyFont="1" applyBorder="1" applyAlignment="1">
      <alignment horizontal="center" vertical="top" wrapText="1"/>
    </xf>
    <xf numFmtId="1" fontId="6" fillId="0" borderId="5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" fontId="6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center" vertical="top" wrapText="1"/>
    </xf>
    <xf numFmtId="1" fontId="6" fillId="0" borderId="5" xfId="0" applyNumberFormat="1" applyFont="1" applyBorder="1" applyAlignment="1">
      <alignment horizontal="center" vertical="top" wrapText="1"/>
    </xf>
    <xf numFmtId="1" fontId="6" fillId="0" borderId="5" xfId="0" applyNumberFormat="1" applyFont="1" applyBorder="1" applyAlignment="1">
      <alignment vertical="top" wrapText="1"/>
    </xf>
    <xf numFmtId="0" fontId="6" fillId="3" borderId="5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 shrinkToFit="1"/>
    </xf>
    <xf numFmtId="0" fontId="6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1" fontId="8" fillId="0" borderId="14" xfId="0" applyNumberFormat="1" applyFont="1" applyBorder="1" applyAlignment="1">
      <alignment horizontal="right" vertical="center"/>
    </xf>
    <xf numFmtId="1" fontId="8" fillId="0" borderId="0" xfId="0" applyNumberFormat="1" applyFont="1" applyAlignment="1">
      <alignment horizontal="right"/>
    </xf>
    <xf numFmtId="0" fontId="0" fillId="3" borderId="0" xfId="0" applyFill="1"/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164" fontId="6" fillId="3" borderId="5" xfId="0" applyNumberFormat="1" applyFont="1" applyFill="1" applyBorder="1" applyAlignment="1">
      <alignment horizontal="center" vertical="top"/>
    </xf>
    <xf numFmtId="0" fontId="0" fillId="3" borderId="5" xfId="0" applyFill="1" applyBorder="1"/>
    <xf numFmtId="1" fontId="0" fillId="3" borderId="5" xfId="0" applyNumberFormat="1" applyFill="1" applyBorder="1"/>
    <xf numFmtId="2" fontId="6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1" fontId="9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right" vertical="center"/>
    </xf>
    <xf numFmtId="1" fontId="7" fillId="3" borderId="5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/>
    </xf>
    <xf numFmtId="1" fontId="7" fillId="3" borderId="11" xfId="0" applyNumberFormat="1" applyFont="1" applyFill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1" fontId="8" fillId="0" borderId="0" xfId="0" applyNumberFormat="1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64" fontId="0" fillId="0" borderId="0" xfId="0" applyNumberFormat="1"/>
    <xf numFmtId="1" fontId="9" fillId="0" borderId="0" xfId="0" applyNumberFormat="1" applyFont="1" applyAlignment="1">
      <alignment vertical="center"/>
    </xf>
    <xf numFmtId="1" fontId="10" fillId="0" borderId="0" xfId="0" applyNumberFormat="1" applyFont="1"/>
    <xf numFmtId="0" fontId="6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1" fontId="0" fillId="0" borderId="0" xfId="0" applyNumberFormat="1"/>
    <xf numFmtId="1" fontId="6" fillId="3" borderId="0" xfId="0" applyNumberFormat="1" applyFont="1" applyFill="1" applyAlignment="1">
      <alignment vertical="center"/>
    </xf>
    <xf numFmtId="164" fontId="6" fillId="3" borderId="0" xfId="0" applyNumberFormat="1" applyFont="1" applyFill="1" applyAlignment="1">
      <alignment vertical="center"/>
    </xf>
    <xf numFmtId="1" fontId="7" fillId="3" borderId="0" xfId="0" applyNumberFormat="1" applyFont="1" applyFill="1" applyAlignment="1">
      <alignment vertical="center"/>
    </xf>
    <xf numFmtId="1" fontId="7" fillId="0" borderId="0" xfId="0" applyNumberFormat="1" applyFont="1" applyAlignment="1">
      <alignment horizontal="right" vertical="center"/>
    </xf>
    <xf numFmtId="0" fontId="6" fillId="3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6" fillId="3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 shrinkToFit="1"/>
    </xf>
    <xf numFmtId="0" fontId="6" fillId="3" borderId="1" xfId="0" applyFont="1" applyFill="1" applyBorder="1" applyAlignment="1">
      <alignment vertical="top"/>
    </xf>
    <xf numFmtId="0" fontId="0" fillId="0" borderId="0" xfId="0" applyAlignment="1">
      <alignment horizontal="right"/>
    </xf>
    <xf numFmtId="2" fontId="0" fillId="0" borderId="0" xfId="0" applyNumberFormat="1"/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69"/>
  <sheetViews>
    <sheetView topLeftCell="A1552" workbookViewId="0">
      <selection activeCell="G1582" sqref="G1582"/>
    </sheetView>
  </sheetViews>
  <sheetFormatPr defaultRowHeight="12.75" x14ac:dyDescent="0.2"/>
  <cols>
    <col min="1" max="1" width="4.140625" style="7" customWidth="1"/>
    <col min="2" max="2" width="23" style="7" customWidth="1"/>
    <col min="3" max="3" width="20.42578125" style="7" customWidth="1"/>
    <col min="4" max="4" width="9" style="7" customWidth="1"/>
    <col min="5" max="5" width="15.42578125" style="7" customWidth="1"/>
    <col min="6" max="6" width="8.5703125" style="7" customWidth="1"/>
    <col min="7" max="7" width="11" style="7" customWidth="1"/>
    <col min="8" max="8" width="8.140625" style="7" customWidth="1"/>
    <col min="9" max="9" width="7.85546875" style="7" customWidth="1"/>
    <col min="10" max="10" width="12.7109375" style="7" customWidth="1"/>
    <col min="11" max="11" width="8.28515625" style="7" customWidth="1"/>
    <col min="12" max="12" width="9.28515625" style="7" customWidth="1"/>
    <col min="13" max="13" width="7.7109375" style="7" customWidth="1"/>
    <col min="14" max="14" width="7.5703125" style="7" customWidth="1"/>
    <col min="15" max="15" width="7.42578125" style="7" customWidth="1"/>
    <col min="16" max="16" width="7.28515625" style="7" customWidth="1"/>
    <col min="17" max="17" width="8.5703125" style="7" customWidth="1"/>
    <col min="18" max="18" width="9.42578125" style="7" customWidth="1"/>
    <col min="19" max="19" width="12" style="7" customWidth="1"/>
    <col min="20" max="20" width="9.140625" style="7"/>
    <col min="21" max="21" width="13.5703125" style="7" bestFit="1" customWidth="1"/>
    <col min="22" max="236" width="9.140625" style="7"/>
    <col min="237" max="237" width="4.140625" style="7" customWidth="1"/>
    <col min="238" max="238" width="23" style="7" customWidth="1"/>
    <col min="239" max="239" width="20.42578125" style="7" customWidth="1"/>
    <col min="240" max="240" width="9" style="7" customWidth="1"/>
    <col min="241" max="241" width="15.42578125" style="7" customWidth="1"/>
    <col min="242" max="242" width="8.5703125" style="7" customWidth="1"/>
    <col min="243" max="243" width="11" style="7" customWidth="1"/>
    <col min="244" max="244" width="8.140625" style="7" customWidth="1"/>
    <col min="245" max="245" width="7.85546875" style="7" customWidth="1"/>
    <col min="246" max="246" width="12.7109375" style="7" customWidth="1"/>
    <col min="247" max="247" width="8.28515625" style="7" customWidth="1"/>
    <col min="248" max="248" width="9.28515625" style="7" customWidth="1"/>
    <col min="249" max="249" width="7.7109375" style="7" customWidth="1"/>
    <col min="250" max="250" width="7.5703125" style="7" customWidth="1"/>
    <col min="251" max="251" width="7.42578125" style="7" customWidth="1"/>
    <col min="252" max="252" width="7.28515625" style="7" customWidth="1"/>
    <col min="253" max="253" width="8.5703125" style="7" customWidth="1"/>
    <col min="254" max="254" width="9.42578125" style="7" customWidth="1"/>
    <col min="255" max="255" width="12" style="7" customWidth="1"/>
    <col min="256" max="256" width="9.140625" style="7"/>
    <col min="257" max="257" width="13.5703125" style="7" bestFit="1" customWidth="1"/>
    <col min="258" max="258" width="4.140625" style="7" customWidth="1"/>
    <col min="259" max="259" width="12.7109375" style="7" customWidth="1"/>
    <col min="260" max="260" width="14.85546875" style="7" customWidth="1"/>
    <col min="261" max="261" width="7.42578125" style="7" customWidth="1"/>
    <col min="262" max="262" width="15.42578125" style="7" customWidth="1"/>
    <col min="263" max="263" width="8.5703125" style="7" customWidth="1"/>
    <col min="264" max="264" width="8.42578125" style="7" customWidth="1"/>
    <col min="265" max="265" width="5.42578125" style="7" customWidth="1"/>
    <col min="266" max="266" width="6.28515625" style="7" customWidth="1"/>
    <col min="267" max="267" width="7" style="7" customWidth="1"/>
    <col min="268" max="268" width="7.140625" style="7" customWidth="1"/>
    <col min="269" max="269" width="9.28515625" style="7" customWidth="1"/>
    <col min="270" max="270" width="7.7109375" style="7" customWidth="1"/>
    <col min="271" max="271" width="7.5703125" style="7" customWidth="1"/>
    <col min="272" max="272" width="4.42578125" style="7" customWidth="1"/>
    <col min="273" max="273" width="5.42578125" style="7" customWidth="1"/>
    <col min="274" max="274" width="8.5703125" style="7" customWidth="1"/>
    <col min="275" max="275" width="9.42578125" style="7" customWidth="1"/>
    <col min="276" max="276" width="12" style="7" customWidth="1"/>
    <col min="277" max="492" width="9.140625" style="7"/>
    <col min="493" max="493" width="4.140625" style="7" customWidth="1"/>
    <col min="494" max="494" width="23" style="7" customWidth="1"/>
    <col min="495" max="495" width="20.42578125" style="7" customWidth="1"/>
    <col min="496" max="496" width="9" style="7" customWidth="1"/>
    <col min="497" max="497" width="15.42578125" style="7" customWidth="1"/>
    <col min="498" max="498" width="8.5703125" style="7" customWidth="1"/>
    <col min="499" max="499" width="11" style="7" customWidth="1"/>
    <col min="500" max="500" width="8.140625" style="7" customWidth="1"/>
    <col min="501" max="501" width="7.85546875" style="7" customWidth="1"/>
    <col min="502" max="502" width="12.7109375" style="7" customWidth="1"/>
    <col min="503" max="503" width="8.28515625" style="7" customWidth="1"/>
    <col min="504" max="504" width="9.28515625" style="7" customWidth="1"/>
    <col min="505" max="505" width="7.7109375" style="7" customWidth="1"/>
    <col min="506" max="506" width="7.5703125" style="7" customWidth="1"/>
    <col min="507" max="507" width="7.42578125" style="7" customWidth="1"/>
    <col min="508" max="508" width="7.28515625" style="7" customWidth="1"/>
    <col min="509" max="509" width="8.5703125" style="7" customWidth="1"/>
    <col min="510" max="510" width="9.42578125" style="7" customWidth="1"/>
    <col min="511" max="511" width="12" style="7" customWidth="1"/>
    <col min="512" max="512" width="9.140625" style="7"/>
    <col min="513" max="513" width="13.5703125" style="7" bestFit="1" customWidth="1"/>
    <col min="514" max="514" width="4.140625" style="7" customWidth="1"/>
    <col min="515" max="515" width="12.7109375" style="7" customWidth="1"/>
    <col min="516" max="516" width="14.85546875" style="7" customWidth="1"/>
    <col min="517" max="517" width="7.42578125" style="7" customWidth="1"/>
    <col min="518" max="518" width="15.42578125" style="7" customWidth="1"/>
    <col min="519" max="519" width="8.5703125" style="7" customWidth="1"/>
    <col min="520" max="520" width="8.42578125" style="7" customWidth="1"/>
    <col min="521" max="521" width="5.42578125" style="7" customWidth="1"/>
    <col min="522" max="522" width="6.28515625" style="7" customWidth="1"/>
    <col min="523" max="523" width="7" style="7" customWidth="1"/>
    <col min="524" max="524" width="7.140625" style="7" customWidth="1"/>
    <col min="525" max="525" width="9.28515625" style="7" customWidth="1"/>
    <col min="526" max="526" width="7.7109375" style="7" customWidth="1"/>
    <col min="527" max="527" width="7.5703125" style="7" customWidth="1"/>
    <col min="528" max="528" width="4.42578125" style="7" customWidth="1"/>
    <col min="529" max="529" width="5.42578125" style="7" customWidth="1"/>
    <col min="530" max="530" width="8.5703125" style="7" customWidth="1"/>
    <col min="531" max="531" width="9.42578125" style="7" customWidth="1"/>
    <col min="532" max="532" width="12" style="7" customWidth="1"/>
    <col min="533" max="748" width="9.140625" style="7"/>
    <col min="749" max="749" width="4.140625" style="7" customWidth="1"/>
    <col min="750" max="750" width="23" style="7" customWidth="1"/>
    <col min="751" max="751" width="20.42578125" style="7" customWidth="1"/>
    <col min="752" max="752" width="9" style="7" customWidth="1"/>
    <col min="753" max="753" width="15.42578125" style="7" customWidth="1"/>
    <col min="754" max="754" width="8.5703125" style="7" customWidth="1"/>
    <col min="755" max="755" width="11" style="7" customWidth="1"/>
    <col min="756" max="756" width="8.140625" style="7" customWidth="1"/>
    <col min="757" max="757" width="7.85546875" style="7" customWidth="1"/>
    <col min="758" max="758" width="12.7109375" style="7" customWidth="1"/>
    <col min="759" max="759" width="8.28515625" style="7" customWidth="1"/>
    <col min="760" max="760" width="9.28515625" style="7" customWidth="1"/>
    <col min="761" max="761" width="7.7109375" style="7" customWidth="1"/>
    <col min="762" max="762" width="7.5703125" style="7" customWidth="1"/>
    <col min="763" max="763" width="7.42578125" style="7" customWidth="1"/>
    <col min="764" max="764" width="7.28515625" style="7" customWidth="1"/>
    <col min="765" max="765" width="8.5703125" style="7" customWidth="1"/>
    <col min="766" max="766" width="9.42578125" style="7" customWidth="1"/>
    <col min="767" max="767" width="12" style="7" customWidth="1"/>
    <col min="768" max="768" width="9.140625" style="7"/>
    <col min="769" max="769" width="13.5703125" style="7" bestFit="1" customWidth="1"/>
    <col min="770" max="770" width="4.140625" style="7" customWidth="1"/>
    <col min="771" max="771" width="12.7109375" style="7" customWidth="1"/>
    <col min="772" max="772" width="14.85546875" style="7" customWidth="1"/>
    <col min="773" max="773" width="7.42578125" style="7" customWidth="1"/>
    <col min="774" max="774" width="15.42578125" style="7" customWidth="1"/>
    <col min="775" max="775" width="8.5703125" style="7" customWidth="1"/>
    <col min="776" max="776" width="8.42578125" style="7" customWidth="1"/>
    <col min="777" max="777" width="5.42578125" style="7" customWidth="1"/>
    <col min="778" max="778" width="6.28515625" style="7" customWidth="1"/>
    <col min="779" max="779" width="7" style="7" customWidth="1"/>
    <col min="780" max="780" width="7.140625" style="7" customWidth="1"/>
    <col min="781" max="781" width="9.28515625" style="7" customWidth="1"/>
    <col min="782" max="782" width="7.7109375" style="7" customWidth="1"/>
    <col min="783" max="783" width="7.5703125" style="7" customWidth="1"/>
    <col min="784" max="784" width="4.42578125" style="7" customWidth="1"/>
    <col min="785" max="785" width="5.42578125" style="7" customWidth="1"/>
    <col min="786" max="786" width="8.5703125" style="7" customWidth="1"/>
    <col min="787" max="787" width="9.42578125" style="7" customWidth="1"/>
    <col min="788" max="788" width="12" style="7" customWidth="1"/>
    <col min="789" max="1004" width="9.140625" style="7"/>
    <col min="1005" max="1005" width="4.140625" style="7" customWidth="1"/>
    <col min="1006" max="1006" width="23" style="7" customWidth="1"/>
    <col min="1007" max="1007" width="20.42578125" style="7" customWidth="1"/>
    <col min="1008" max="1008" width="9" style="7" customWidth="1"/>
    <col min="1009" max="1009" width="15.42578125" style="7" customWidth="1"/>
    <col min="1010" max="1010" width="8.5703125" style="7" customWidth="1"/>
    <col min="1011" max="1011" width="11" style="7" customWidth="1"/>
    <col min="1012" max="1012" width="8.140625" style="7" customWidth="1"/>
    <col min="1013" max="1013" width="7.85546875" style="7" customWidth="1"/>
    <col min="1014" max="1014" width="12.7109375" style="7" customWidth="1"/>
    <col min="1015" max="1015" width="8.28515625" style="7" customWidth="1"/>
    <col min="1016" max="1016" width="9.28515625" style="7" customWidth="1"/>
    <col min="1017" max="1017" width="7.7109375" style="7" customWidth="1"/>
    <col min="1018" max="1018" width="7.5703125" style="7" customWidth="1"/>
    <col min="1019" max="1019" width="7.42578125" style="7" customWidth="1"/>
    <col min="1020" max="1020" width="7.28515625" style="7" customWidth="1"/>
    <col min="1021" max="1021" width="8.5703125" style="7" customWidth="1"/>
    <col min="1022" max="1022" width="9.42578125" style="7" customWidth="1"/>
    <col min="1023" max="1023" width="12" style="7" customWidth="1"/>
    <col min="1024" max="1024" width="9.140625" style="7"/>
    <col min="1025" max="1025" width="13.5703125" style="7" bestFit="1" customWidth="1"/>
    <col min="1026" max="1026" width="4.140625" style="7" customWidth="1"/>
    <col min="1027" max="1027" width="12.7109375" style="7" customWidth="1"/>
    <col min="1028" max="1028" width="14.85546875" style="7" customWidth="1"/>
    <col min="1029" max="1029" width="7.42578125" style="7" customWidth="1"/>
    <col min="1030" max="1030" width="15.42578125" style="7" customWidth="1"/>
    <col min="1031" max="1031" width="8.5703125" style="7" customWidth="1"/>
    <col min="1032" max="1032" width="8.42578125" style="7" customWidth="1"/>
    <col min="1033" max="1033" width="5.42578125" style="7" customWidth="1"/>
    <col min="1034" max="1034" width="6.28515625" style="7" customWidth="1"/>
    <col min="1035" max="1035" width="7" style="7" customWidth="1"/>
    <col min="1036" max="1036" width="7.140625" style="7" customWidth="1"/>
    <col min="1037" max="1037" width="9.28515625" style="7" customWidth="1"/>
    <col min="1038" max="1038" width="7.7109375" style="7" customWidth="1"/>
    <col min="1039" max="1039" width="7.5703125" style="7" customWidth="1"/>
    <col min="1040" max="1040" width="4.42578125" style="7" customWidth="1"/>
    <col min="1041" max="1041" width="5.42578125" style="7" customWidth="1"/>
    <col min="1042" max="1042" width="8.5703125" style="7" customWidth="1"/>
    <col min="1043" max="1043" width="9.42578125" style="7" customWidth="1"/>
    <col min="1044" max="1044" width="12" style="7" customWidth="1"/>
    <col min="1045" max="1260" width="9.140625" style="7"/>
    <col min="1261" max="1261" width="4.140625" style="7" customWidth="1"/>
    <col min="1262" max="1262" width="23" style="7" customWidth="1"/>
    <col min="1263" max="1263" width="20.42578125" style="7" customWidth="1"/>
    <col min="1264" max="1264" width="9" style="7" customWidth="1"/>
    <col min="1265" max="1265" width="15.42578125" style="7" customWidth="1"/>
    <col min="1266" max="1266" width="8.5703125" style="7" customWidth="1"/>
    <col min="1267" max="1267" width="11" style="7" customWidth="1"/>
    <col min="1268" max="1268" width="8.140625" style="7" customWidth="1"/>
    <col min="1269" max="1269" width="7.85546875" style="7" customWidth="1"/>
    <col min="1270" max="1270" width="12.7109375" style="7" customWidth="1"/>
    <col min="1271" max="1271" width="8.28515625" style="7" customWidth="1"/>
    <col min="1272" max="1272" width="9.28515625" style="7" customWidth="1"/>
    <col min="1273" max="1273" width="7.7109375" style="7" customWidth="1"/>
    <col min="1274" max="1274" width="7.5703125" style="7" customWidth="1"/>
    <col min="1275" max="1275" width="7.42578125" style="7" customWidth="1"/>
    <col min="1276" max="1276" width="7.28515625" style="7" customWidth="1"/>
    <col min="1277" max="1277" width="8.5703125" style="7" customWidth="1"/>
    <col min="1278" max="1278" width="9.42578125" style="7" customWidth="1"/>
    <col min="1279" max="1279" width="12" style="7" customWidth="1"/>
    <col min="1280" max="1280" width="9.140625" style="7"/>
    <col min="1281" max="1281" width="13.5703125" style="7" bestFit="1" customWidth="1"/>
    <col min="1282" max="1282" width="4.140625" style="7" customWidth="1"/>
    <col min="1283" max="1283" width="12.7109375" style="7" customWidth="1"/>
    <col min="1284" max="1284" width="14.85546875" style="7" customWidth="1"/>
    <col min="1285" max="1285" width="7.42578125" style="7" customWidth="1"/>
    <col min="1286" max="1286" width="15.42578125" style="7" customWidth="1"/>
    <col min="1287" max="1287" width="8.5703125" style="7" customWidth="1"/>
    <col min="1288" max="1288" width="8.42578125" style="7" customWidth="1"/>
    <col min="1289" max="1289" width="5.42578125" style="7" customWidth="1"/>
    <col min="1290" max="1290" width="6.28515625" style="7" customWidth="1"/>
    <col min="1291" max="1291" width="7" style="7" customWidth="1"/>
    <col min="1292" max="1292" width="7.140625" style="7" customWidth="1"/>
    <col min="1293" max="1293" width="9.28515625" style="7" customWidth="1"/>
    <col min="1294" max="1294" width="7.7109375" style="7" customWidth="1"/>
    <col min="1295" max="1295" width="7.5703125" style="7" customWidth="1"/>
    <col min="1296" max="1296" width="4.42578125" style="7" customWidth="1"/>
    <col min="1297" max="1297" width="5.42578125" style="7" customWidth="1"/>
    <col min="1298" max="1298" width="8.5703125" style="7" customWidth="1"/>
    <col min="1299" max="1299" width="9.42578125" style="7" customWidth="1"/>
    <col min="1300" max="1300" width="12" style="7" customWidth="1"/>
    <col min="1301" max="1516" width="9.140625" style="7"/>
    <col min="1517" max="1517" width="4.140625" style="7" customWidth="1"/>
    <col min="1518" max="1518" width="23" style="7" customWidth="1"/>
    <col min="1519" max="1519" width="20.42578125" style="7" customWidth="1"/>
    <col min="1520" max="1520" width="9" style="7" customWidth="1"/>
    <col min="1521" max="1521" width="15.42578125" style="7" customWidth="1"/>
    <col min="1522" max="1522" width="8.5703125" style="7" customWidth="1"/>
    <col min="1523" max="1523" width="11" style="7" customWidth="1"/>
    <col min="1524" max="1524" width="8.140625" style="7" customWidth="1"/>
    <col min="1525" max="1525" width="7.85546875" style="7" customWidth="1"/>
    <col min="1526" max="1526" width="12.7109375" style="7" customWidth="1"/>
    <col min="1527" max="1527" width="8.28515625" style="7" customWidth="1"/>
    <col min="1528" max="1528" width="9.28515625" style="7" customWidth="1"/>
    <col min="1529" max="1529" width="7.7109375" style="7" customWidth="1"/>
    <col min="1530" max="1530" width="7.5703125" style="7" customWidth="1"/>
    <col min="1531" max="1531" width="7.42578125" style="7" customWidth="1"/>
    <col min="1532" max="1532" width="7.28515625" style="7" customWidth="1"/>
    <col min="1533" max="1533" width="8.5703125" style="7" customWidth="1"/>
    <col min="1534" max="1534" width="9.42578125" style="7" customWidth="1"/>
    <col min="1535" max="1535" width="12" style="7" customWidth="1"/>
    <col min="1536" max="1536" width="9.140625" style="7"/>
    <col min="1537" max="1537" width="13.5703125" style="7" bestFit="1" customWidth="1"/>
    <col min="1538" max="1538" width="4.140625" style="7" customWidth="1"/>
    <col min="1539" max="1539" width="12.7109375" style="7" customWidth="1"/>
    <col min="1540" max="1540" width="14.85546875" style="7" customWidth="1"/>
    <col min="1541" max="1541" width="7.42578125" style="7" customWidth="1"/>
    <col min="1542" max="1542" width="15.42578125" style="7" customWidth="1"/>
    <col min="1543" max="1543" width="8.5703125" style="7" customWidth="1"/>
    <col min="1544" max="1544" width="8.42578125" style="7" customWidth="1"/>
    <col min="1545" max="1545" width="5.42578125" style="7" customWidth="1"/>
    <col min="1546" max="1546" width="6.28515625" style="7" customWidth="1"/>
    <col min="1547" max="1547" width="7" style="7" customWidth="1"/>
    <col min="1548" max="1548" width="7.140625" style="7" customWidth="1"/>
    <col min="1549" max="1549" width="9.28515625" style="7" customWidth="1"/>
    <col min="1550" max="1550" width="7.7109375" style="7" customWidth="1"/>
    <col min="1551" max="1551" width="7.5703125" style="7" customWidth="1"/>
    <col min="1552" max="1552" width="4.42578125" style="7" customWidth="1"/>
    <col min="1553" max="1553" width="5.42578125" style="7" customWidth="1"/>
    <col min="1554" max="1554" width="8.5703125" style="7" customWidth="1"/>
    <col min="1555" max="1555" width="9.42578125" style="7" customWidth="1"/>
    <col min="1556" max="1556" width="12" style="7" customWidth="1"/>
    <col min="1557" max="1772" width="9.140625" style="7"/>
    <col min="1773" max="1773" width="4.140625" style="7" customWidth="1"/>
    <col min="1774" max="1774" width="23" style="7" customWidth="1"/>
    <col min="1775" max="1775" width="20.42578125" style="7" customWidth="1"/>
    <col min="1776" max="1776" width="9" style="7" customWidth="1"/>
    <col min="1777" max="1777" width="15.42578125" style="7" customWidth="1"/>
    <col min="1778" max="1778" width="8.5703125" style="7" customWidth="1"/>
    <col min="1779" max="1779" width="11" style="7" customWidth="1"/>
    <col min="1780" max="1780" width="8.140625" style="7" customWidth="1"/>
    <col min="1781" max="1781" width="7.85546875" style="7" customWidth="1"/>
    <col min="1782" max="1782" width="12.7109375" style="7" customWidth="1"/>
    <col min="1783" max="1783" width="8.28515625" style="7" customWidth="1"/>
    <col min="1784" max="1784" width="9.28515625" style="7" customWidth="1"/>
    <col min="1785" max="1785" width="7.7109375" style="7" customWidth="1"/>
    <col min="1786" max="1786" width="7.5703125" style="7" customWidth="1"/>
    <col min="1787" max="1787" width="7.42578125" style="7" customWidth="1"/>
    <col min="1788" max="1788" width="7.28515625" style="7" customWidth="1"/>
    <col min="1789" max="1789" width="8.5703125" style="7" customWidth="1"/>
    <col min="1790" max="1790" width="9.42578125" style="7" customWidth="1"/>
    <col min="1791" max="1791" width="12" style="7" customWidth="1"/>
    <col min="1792" max="1792" width="9.140625" style="7"/>
    <col min="1793" max="1793" width="13.5703125" style="7" bestFit="1" customWidth="1"/>
    <col min="1794" max="1794" width="4.140625" style="7" customWidth="1"/>
    <col min="1795" max="1795" width="12.7109375" style="7" customWidth="1"/>
    <col min="1796" max="1796" width="14.85546875" style="7" customWidth="1"/>
    <col min="1797" max="1797" width="7.42578125" style="7" customWidth="1"/>
    <col min="1798" max="1798" width="15.42578125" style="7" customWidth="1"/>
    <col min="1799" max="1799" width="8.5703125" style="7" customWidth="1"/>
    <col min="1800" max="1800" width="8.42578125" style="7" customWidth="1"/>
    <col min="1801" max="1801" width="5.42578125" style="7" customWidth="1"/>
    <col min="1802" max="1802" width="6.28515625" style="7" customWidth="1"/>
    <col min="1803" max="1803" width="7" style="7" customWidth="1"/>
    <col min="1804" max="1804" width="7.140625" style="7" customWidth="1"/>
    <col min="1805" max="1805" width="9.28515625" style="7" customWidth="1"/>
    <col min="1806" max="1806" width="7.7109375" style="7" customWidth="1"/>
    <col min="1807" max="1807" width="7.5703125" style="7" customWidth="1"/>
    <col min="1808" max="1808" width="4.42578125" style="7" customWidth="1"/>
    <col min="1809" max="1809" width="5.42578125" style="7" customWidth="1"/>
    <col min="1810" max="1810" width="8.5703125" style="7" customWidth="1"/>
    <col min="1811" max="1811" width="9.42578125" style="7" customWidth="1"/>
    <col min="1812" max="1812" width="12" style="7" customWidth="1"/>
    <col min="1813" max="2028" width="9.140625" style="7"/>
    <col min="2029" max="2029" width="4.140625" style="7" customWidth="1"/>
    <col min="2030" max="2030" width="23" style="7" customWidth="1"/>
    <col min="2031" max="2031" width="20.42578125" style="7" customWidth="1"/>
    <col min="2032" max="2032" width="9" style="7" customWidth="1"/>
    <col min="2033" max="2033" width="15.42578125" style="7" customWidth="1"/>
    <col min="2034" max="2034" width="8.5703125" style="7" customWidth="1"/>
    <col min="2035" max="2035" width="11" style="7" customWidth="1"/>
    <col min="2036" max="2036" width="8.140625" style="7" customWidth="1"/>
    <col min="2037" max="2037" width="7.85546875" style="7" customWidth="1"/>
    <col min="2038" max="2038" width="12.7109375" style="7" customWidth="1"/>
    <col min="2039" max="2039" width="8.28515625" style="7" customWidth="1"/>
    <col min="2040" max="2040" width="9.28515625" style="7" customWidth="1"/>
    <col min="2041" max="2041" width="7.7109375" style="7" customWidth="1"/>
    <col min="2042" max="2042" width="7.5703125" style="7" customWidth="1"/>
    <col min="2043" max="2043" width="7.42578125" style="7" customWidth="1"/>
    <col min="2044" max="2044" width="7.28515625" style="7" customWidth="1"/>
    <col min="2045" max="2045" width="8.5703125" style="7" customWidth="1"/>
    <col min="2046" max="2046" width="9.42578125" style="7" customWidth="1"/>
    <col min="2047" max="2047" width="12" style="7" customWidth="1"/>
    <col min="2048" max="2048" width="9.140625" style="7"/>
    <col min="2049" max="2049" width="13.5703125" style="7" bestFit="1" customWidth="1"/>
    <col min="2050" max="2050" width="4.140625" style="7" customWidth="1"/>
    <col min="2051" max="2051" width="12.7109375" style="7" customWidth="1"/>
    <col min="2052" max="2052" width="14.85546875" style="7" customWidth="1"/>
    <col min="2053" max="2053" width="7.42578125" style="7" customWidth="1"/>
    <col min="2054" max="2054" width="15.42578125" style="7" customWidth="1"/>
    <col min="2055" max="2055" width="8.5703125" style="7" customWidth="1"/>
    <col min="2056" max="2056" width="8.42578125" style="7" customWidth="1"/>
    <col min="2057" max="2057" width="5.42578125" style="7" customWidth="1"/>
    <col min="2058" max="2058" width="6.28515625" style="7" customWidth="1"/>
    <col min="2059" max="2059" width="7" style="7" customWidth="1"/>
    <col min="2060" max="2060" width="7.140625" style="7" customWidth="1"/>
    <col min="2061" max="2061" width="9.28515625" style="7" customWidth="1"/>
    <col min="2062" max="2062" width="7.7109375" style="7" customWidth="1"/>
    <col min="2063" max="2063" width="7.5703125" style="7" customWidth="1"/>
    <col min="2064" max="2064" width="4.42578125" style="7" customWidth="1"/>
    <col min="2065" max="2065" width="5.42578125" style="7" customWidth="1"/>
    <col min="2066" max="2066" width="8.5703125" style="7" customWidth="1"/>
    <col min="2067" max="2067" width="9.42578125" style="7" customWidth="1"/>
    <col min="2068" max="2068" width="12" style="7" customWidth="1"/>
    <col min="2069" max="2284" width="9.140625" style="7"/>
    <col min="2285" max="2285" width="4.140625" style="7" customWidth="1"/>
    <col min="2286" max="2286" width="23" style="7" customWidth="1"/>
    <col min="2287" max="2287" width="20.42578125" style="7" customWidth="1"/>
    <col min="2288" max="2288" width="9" style="7" customWidth="1"/>
    <col min="2289" max="2289" width="15.42578125" style="7" customWidth="1"/>
    <col min="2290" max="2290" width="8.5703125" style="7" customWidth="1"/>
    <col min="2291" max="2291" width="11" style="7" customWidth="1"/>
    <col min="2292" max="2292" width="8.140625" style="7" customWidth="1"/>
    <col min="2293" max="2293" width="7.85546875" style="7" customWidth="1"/>
    <col min="2294" max="2294" width="12.7109375" style="7" customWidth="1"/>
    <col min="2295" max="2295" width="8.28515625" style="7" customWidth="1"/>
    <col min="2296" max="2296" width="9.28515625" style="7" customWidth="1"/>
    <col min="2297" max="2297" width="7.7109375" style="7" customWidth="1"/>
    <col min="2298" max="2298" width="7.5703125" style="7" customWidth="1"/>
    <col min="2299" max="2299" width="7.42578125" style="7" customWidth="1"/>
    <col min="2300" max="2300" width="7.28515625" style="7" customWidth="1"/>
    <col min="2301" max="2301" width="8.5703125" style="7" customWidth="1"/>
    <col min="2302" max="2302" width="9.42578125" style="7" customWidth="1"/>
    <col min="2303" max="2303" width="12" style="7" customWidth="1"/>
    <col min="2304" max="2304" width="9.140625" style="7"/>
    <col min="2305" max="2305" width="13.5703125" style="7" bestFit="1" customWidth="1"/>
    <col min="2306" max="2306" width="4.140625" style="7" customWidth="1"/>
    <col min="2307" max="2307" width="12.7109375" style="7" customWidth="1"/>
    <col min="2308" max="2308" width="14.85546875" style="7" customWidth="1"/>
    <col min="2309" max="2309" width="7.42578125" style="7" customWidth="1"/>
    <col min="2310" max="2310" width="15.42578125" style="7" customWidth="1"/>
    <col min="2311" max="2311" width="8.5703125" style="7" customWidth="1"/>
    <col min="2312" max="2312" width="8.42578125" style="7" customWidth="1"/>
    <col min="2313" max="2313" width="5.42578125" style="7" customWidth="1"/>
    <col min="2314" max="2314" width="6.28515625" style="7" customWidth="1"/>
    <col min="2315" max="2315" width="7" style="7" customWidth="1"/>
    <col min="2316" max="2316" width="7.140625" style="7" customWidth="1"/>
    <col min="2317" max="2317" width="9.28515625" style="7" customWidth="1"/>
    <col min="2318" max="2318" width="7.7109375" style="7" customWidth="1"/>
    <col min="2319" max="2319" width="7.5703125" style="7" customWidth="1"/>
    <col min="2320" max="2320" width="4.42578125" style="7" customWidth="1"/>
    <col min="2321" max="2321" width="5.42578125" style="7" customWidth="1"/>
    <col min="2322" max="2322" width="8.5703125" style="7" customWidth="1"/>
    <col min="2323" max="2323" width="9.42578125" style="7" customWidth="1"/>
    <col min="2324" max="2324" width="12" style="7" customWidth="1"/>
    <col min="2325" max="2540" width="9.140625" style="7"/>
    <col min="2541" max="2541" width="4.140625" style="7" customWidth="1"/>
    <col min="2542" max="2542" width="23" style="7" customWidth="1"/>
    <col min="2543" max="2543" width="20.42578125" style="7" customWidth="1"/>
    <col min="2544" max="2544" width="9" style="7" customWidth="1"/>
    <col min="2545" max="2545" width="15.42578125" style="7" customWidth="1"/>
    <col min="2546" max="2546" width="8.5703125" style="7" customWidth="1"/>
    <col min="2547" max="2547" width="11" style="7" customWidth="1"/>
    <col min="2548" max="2548" width="8.140625" style="7" customWidth="1"/>
    <col min="2549" max="2549" width="7.85546875" style="7" customWidth="1"/>
    <col min="2550" max="2550" width="12.7109375" style="7" customWidth="1"/>
    <col min="2551" max="2551" width="8.28515625" style="7" customWidth="1"/>
    <col min="2552" max="2552" width="9.28515625" style="7" customWidth="1"/>
    <col min="2553" max="2553" width="7.7109375" style="7" customWidth="1"/>
    <col min="2554" max="2554" width="7.5703125" style="7" customWidth="1"/>
    <col min="2555" max="2555" width="7.42578125" style="7" customWidth="1"/>
    <col min="2556" max="2556" width="7.28515625" style="7" customWidth="1"/>
    <col min="2557" max="2557" width="8.5703125" style="7" customWidth="1"/>
    <col min="2558" max="2558" width="9.42578125" style="7" customWidth="1"/>
    <col min="2559" max="2559" width="12" style="7" customWidth="1"/>
    <col min="2560" max="2560" width="9.140625" style="7"/>
    <col min="2561" max="2561" width="13.5703125" style="7" bestFit="1" customWidth="1"/>
    <col min="2562" max="2562" width="4.140625" style="7" customWidth="1"/>
    <col min="2563" max="2563" width="12.7109375" style="7" customWidth="1"/>
    <col min="2564" max="2564" width="14.85546875" style="7" customWidth="1"/>
    <col min="2565" max="2565" width="7.42578125" style="7" customWidth="1"/>
    <col min="2566" max="2566" width="15.42578125" style="7" customWidth="1"/>
    <col min="2567" max="2567" width="8.5703125" style="7" customWidth="1"/>
    <col min="2568" max="2568" width="8.42578125" style="7" customWidth="1"/>
    <col min="2569" max="2569" width="5.42578125" style="7" customWidth="1"/>
    <col min="2570" max="2570" width="6.28515625" style="7" customWidth="1"/>
    <col min="2571" max="2571" width="7" style="7" customWidth="1"/>
    <col min="2572" max="2572" width="7.140625" style="7" customWidth="1"/>
    <col min="2573" max="2573" width="9.28515625" style="7" customWidth="1"/>
    <col min="2574" max="2574" width="7.7109375" style="7" customWidth="1"/>
    <col min="2575" max="2575" width="7.5703125" style="7" customWidth="1"/>
    <col min="2576" max="2576" width="4.42578125" style="7" customWidth="1"/>
    <col min="2577" max="2577" width="5.42578125" style="7" customWidth="1"/>
    <col min="2578" max="2578" width="8.5703125" style="7" customWidth="1"/>
    <col min="2579" max="2579" width="9.42578125" style="7" customWidth="1"/>
    <col min="2580" max="2580" width="12" style="7" customWidth="1"/>
    <col min="2581" max="2796" width="9.140625" style="7"/>
    <col min="2797" max="2797" width="4.140625" style="7" customWidth="1"/>
    <col min="2798" max="2798" width="23" style="7" customWidth="1"/>
    <col min="2799" max="2799" width="20.42578125" style="7" customWidth="1"/>
    <col min="2800" max="2800" width="9" style="7" customWidth="1"/>
    <col min="2801" max="2801" width="15.42578125" style="7" customWidth="1"/>
    <col min="2802" max="2802" width="8.5703125" style="7" customWidth="1"/>
    <col min="2803" max="2803" width="11" style="7" customWidth="1"/>
    <col min="2804" max="2804" width="8.140625" style="7" customWidth="1"/>
    <col min="2805" max="2805" width="7.85546875" style="7" customWidth="1"/>
    <col min="2806" max="2806" width="12.7109375" style="7" customWidth="1"/>
    <col min="2807" max="2807" width="8.28515625" style="7" customWidth="1"/>
    <col min="2808" max="2808" width="9.28515625" style="7" customWidth="1"/>
    <col min="2809" max="2809" width="7.7109375" style="7" customWidth="1"/>
    <col min="2810" max="2810" width="7.5703125" style="7" customWidth="1"/>
    <col min="2811" max="2811" width="7.42578125" style="7" customWidth="1"/>
    <col min="2812" max="2812" width="7.28515625" style="7" customWidth="1"/>
    <col min="2813" max="2813" width="8.5703125" style="7" customWidth="1"/>
    <col min="2814" max="2814" width="9.42578125" style="7" customWidth="1"/>
    <col min="2815" max="2815" width="12" style="7" customWidth="1"/>
    <col min="2816" max="2816" width="9.140625" style="7"/>
    <col min="2817" max="2817" width="13.5703125" style="7" bestFit="1" customWidth="1"/>
    <col min="2818" max="2818" width="4.140625" style="7" customWidth="1"/>
    <col min="2819" max="2819" width="12.7109375" style="7" customWidth="1"/>
    <col min="2820" max="2820" width="14.85546875" style="7" customWidth="1"/>
    <col min="2821" max="2821" width="7.42578125" style="7" customWidth="1"/>
    <col min="2822" max="2822" width="15.42578125" style="7" customWidth="1"/>
    <col min="2823" max="2823" width="8.5703125" style="7" customWidth="1"/>
    <col min="2824" max="2824" width="8.42578125" style="7" customWidth="1"/>
    <col min="2825" max="2825" width="5.42578125" style="7" customWidth="1"/>
    <col min="2826" max="2826" width="6.28515625" style="7" customWidth="1"/>
    <col min="2827" max="2827" width="7" style="7" customWidth="1"/>
    <col min="2828" max="2828" width="7.140625" style="7" customWidth="1"/>
    <col min="2829" max="2829" width="9.28515625" style="7" customWidth="1"/>
    <col min="2830" max="2830" width="7.7109375" style="7" customWidth="1"/>
    <col min="2831" max="2831" width="7.5703125" style="7" customWidth="1"/>
    <col min="2832" max="2832" width="4.42578125" style="7" customWidth="1"/>
    <col min="2833" max="2833" width="5.42578125" style="7" customWidth="1"/>
    <col min="2834" max="2834" width="8.5703125" style="7" customWidth="1"/>
    <col min="2835" max="2835" width="9.42578125" style="7" customWidth="1"/>
    <col min="2836" max="2836" width="12" style="7" customWidth="1"/>
    <col min="2837" max="3052" width="9.140625" style="7"/>
    <col min="3053" max="3053" width="4.140625" style="7" customWidth="1"/>
    <col min="3054" max="3054" width="23" style="7" customWidth="1"/>
    <col min="3055" max="3055" width="20.42578125" style="7" customWidth="1"/>
    <col min="3056" max="3056" width="9" style="7" customWidth="1"/>
    <col min="3057" max="3057" width="15.42578125" style="7" customWidth="1"/>
    <col min="3058" max="3058" width="8.5703125" style="7" customWidth="1"/>
    <col min="3059" max="3059" width="11" style="7" customWidth="1"/>
    <col min="3060" max="3060" width="8.140625" style="7" customWidth="1"/>
    <col min="3061" max="3061" width="7.85546875" style="7" customWidth="1"/>
    <col min="3062" max="3062" width="12.7109375" style="7" customWidth="1"/>
    <col min="3063" max="3063" width="8.28515625" style="7" customWidth="1"/>
    <col min="3064" max="3064" width="9.28515625" style="7" customWidth="1"/>
    <col min="3065" max="3065" width="7.7109375" style="7" customWidth="1"/>
    <col min="3066" max="3066" width="7.5703125" style="7" customWidth="1"/>
    <col min="3067" max="3067" width="7.42578125" style="7" customWidth="1"/>
    <col min="3068" max="3068" width="7.28515625" style="7" customWidth="1"/>
    <col min="3069" max="3069" width="8.5703125" style="7" customWidth="1"/>
    <col min="3070" max="3070" width="9.42578125" style="7" customWidth="1"/>
    <col min="3071" max="3071" width="12" style="7" customWidth="1"/>
    <col min="3072" max="3072" width="9.140625" style="7"/>
    <col min="3073" max="3073" width="13.5703125" style="7" bestFit="1" customWidth="1"/>
    <col min="3074" max="3074" width="4.140625" style="7" customWidth="1"/>
    <col min="3075" max="3075" width="12.7109375" style="7" customWidth="1"/>
    <col min="3076" max="3076" width="14.85546875" style="7" customWidth="1"/>
    <col min="3077" max="3077" width="7.42578125" style="7" customWidth="1"/>
    <col min="3078" max="3078" width="15.42578125" style="7" customWidth="1"/>
    <col min="3079" max="3079" width="8.5703125" style="7" customWidth="1"/>
    <col min="3080" max="3080" width="8.42578125" style="7" customWidth="1"/>
    <col min="3081" max="3081" width="5.42578125" style="7" customWidth="1"/>
    <col min="3082" max="3082" width="6.28515625" style="7" customWidth="1"/>
    <col min="3083" max="3083" width="7" style="7" customWidth="1"/>
    <col min="3084" max="3084" width="7.140625" style="7" customWidth="1"/>
    <col min="3085" max="3085" width="9.28515625" style="7" customWidth="1"/>
    <col min="3086" max="3086" width="7.7109375" style="7" customWidth="1"/>
    <col min="3087" max="3087" width="7.5703125" style="7" customWidth="1"/>
    <col min="3088" max="3088" width="4.42578125" style="7" customWidth="1"/>
    <col min="3089" max="3089" width="5.42578125" style="7" customWidth="1"/>
    <col min="3090" max="3090" width="8.5703125" style="7" customWidth="1"/>
    <col min="3091" max="3091" width="9.42578125" style="7" customWidth="1"/>
    <col min="3092" max="3092" width="12" style="7" customWidth="1"/>
    <col min="3093" max="3308" width="9.140625" style="7"/>
    <col min="3309" max="3309" width="4.140625" style="7" customWidth="1"/>
    <col min="3310" max="3310" width="23" style="7" customWidth="1"/>
    <col min="3311" max="3311" width="20.42578125" style="7" customWidth="1"/>
    <col min="3312" max="3312" width="9" style="7" customWidth="1"/>
    <col min="3313" max="3313" width="15.42578125" style="7" customWidth="1"/>
    <col min="3314" max="3314" width="8.5703125" style="7" customWidth="1"/>
    <col min="3315" max="3315" width="11" style="7" customWidth="1"/>
    <col min="3316" max="3316" width="8.140625" style="7" customWidth="1"/>
    <col min="3317" max="3317" width="7.85546875" style="7" customWidth="1"/>
    <col min="3318" max="3318" width="12.7109375" style="7" customWidth="1"/>
    <col min="3319" max="3319" width="8.28515625" style="7" customWidth="1"/>
    <col min="3320" max="3320" width="9.28515625" style="7" customWidth="1"/>
    <col min="3321" max="3321" width="7.7109375" style="7" customWidth="1"/>
    <col min="3322" max="3322" width="7.5703125" style="7" customWidth="1"/>
    <col min="3323" max="3323" width="7.42578125" style="7" customWidth="1"/>
    <col min="3324" max="3324" width="7.28515625" style="7" customWidth="1"/>
    <col min="3325" max="3325" width="8.5703125" style="7" customWidth="1"/>
    <col min="3326" max="3326" width="9.42578125" style="7" customWidth="1"/>
    <col min="3327" max="3327" width="12" style="7" customWidth="1"/>
    <col min="3328" max="3328" width="9.140625" style="7"/>
    <col min="3329" max="3329" width="13.5703125" style="7" bestFit="1" customWidth="1"/>
    <col min="3330" max="3330" width="4.140625" style="7" customWidth="1"/>
    <col min="3331" max="3331" width="12.7109375" style="7" customWidth="1"/>
    <col min="3332" max="3332" width="14.85546875" style="7" customWidth="1"/>
    <col min="3333" max="3333" width="7.42578125" style="7" customWidth="1"/>
    <col min="3334" max="3334" width="15.42578125" style="7" customWidth="1"/>
    <col min="3335" max="3335" width="8.5703125" style="7" customWidth="1"/>
    <col min="3336" max="3336" width="8.42578125" style="7" customWidth="1"/>
    <col min="3337" max="3337" width="5.42578125" style="7" customWidth="1"/>
    <col min="3338" max="3338" width="6.28515625" style="7" customWidth="1"/>
    <col min="3339" max="3339" width="7" style="7" customWidth="1"/>
    <col min="3340" max="3340" width="7.140625" style="7" customWidth="1"/>
    <col min="3341" max="3341" width="9.28515625" style="7" customWidth="1"/>
    <col min="3342" max="3342" width="7.7109375" style="7" customWidth="1"/>
    <col min="3343" max="3343" width="7.5703125" style="7" customWidth="1"/>
    <col min="3344" max="3344" width="4.42578125" style="7" customWidth="1"/>
    <col min="3345" max="3345" width="5.42578125" style="7" customWidth="1"/>
    <col min="3346" max="3346" width="8.5703125" style="7" customWidth="1"/>
    <col min="3347" max="3347" width="9.42578125" style="7" customWidth="1"/>
    <col min="3348" max="3348" width="12" style="7" customWidth="1"/>
    <col min="3349" max="3564" width="9.140625" style="7"/>
    <col min="3565" max="3565" width="4.140625" style="7" customWidth="1"/>
    <col min="3566" max="3566" width="23" style="7" customWidth="1"/>
    <col min="3567" max="3567" width="20.42578125" style="7" customWidth="1"/>
    <col min="3568" max="3568" width="9" style="7" customWidth="1"/>
    <col min="3569" max="3569" width="15.42578125" style="7" customWidth="1"/>
    <col min="3570" max="3570" width="8.5703125" style="7" customWidth="1"/>
    <col min="3571" max="3571" width="11" style="7" customWidth="1"/>
    <col min="3572" max="3572" width="8.140625" style="7" customWidth="1"/>
    <col min="3573" max="3573" width="7.85546875" style="7" customWidth="1"/>
    <col min="3574" max="3574" width="12.7109375" style="7" customWidth="1"/>
    <col min="3575" max="3575" width="8.28515625" style="7" customWidth="1"/>
    <col min="3576" max="3576" width="9.28515625" style="7" customWidth="1"/>
    <col min="3577" max="3577" width="7.7109375" style="7" customWidth="1"/>
    <col min="3578" max="3578" width="7.5703125" style="7" customWidth="1"/>
    <col min="3579" max="3579" width="7.42578125" style="7" customWidth="1"/>
    <col min="3580" max="3580" width="7.28515625" style="7" customWidth="1"/>
    <col min="3581" max="3581" width="8.5703125" style="7" customWidth="1"/>
    <col min="3582" max="3582" width="9.42578125" style="7" customWidth="1"/>
    <col min="3583" max="3583" width="12" style="7" customWidth="1"/>
    <col min="3584" max="3584" width="9.140625" style="7"/>
    <col min="3585" max="3585" width="13.5703125" style="7" bestFit="1" customWidth="1"/>
    <col min="3586" max="3586" width="4.140625" style="7" customWidth="1"/>
    <col min="3587" max="3587" width="12.7109375" style="7" customWidth="1"/>
    <col min="3588" max="3588" width="14.85546875" style="7" customWidth="1"/>
    <col min="3589" max="3589" width="7.42578125" style="7" customWidth="1"/>
    <col min="3590" max="3590" width="15.42578125" style="7" customWidth="1"/>
    <col min="3591" max="3591" width="8.5703125" style="7" customWidth="1"/>
    <col min="3592" max="3592" width="8.42578125" style="7" customWidth="1"/>
    <col min="3593" max="3593" width="5.42578125" style="7" customWidth="1"/>
    <col min="3594" max="3594" width="6.28515625" style="7" customWidth="1"/>
    <col min="3595" max="3595" width="7" style="7" customWidth="1"/>
    <col min="3596" max="3596" width="7.140625" style="7" customWidth="1"/>
    <col min="3597" max="3597" width="9.28515625" style="7" customWidth="1"/>
    <col min="3598" max="3598" width="7.7109375" style="7" customWidth="1"/>
    <col min="3599" max="3599" width="7.5703125" style="7" customWidth="1"/>
    <col min="3600" max="3600" width="4.42578125" style="7" customWidth="1"/>
    <col min="3601" max="3601" width="5.42578125" style="7" customWidth="1"/>
    <col min="3602" max="3602" width="8.5703125" style="7" customWidth="1"/>
    <col min="3603" max="3603" width="9.42578125" style="7" customWidth="1"/>
    <col min="3604" max="3604" width="12" style="7" customWidth="1"/>
    <col min="3605" max="3820" width="9.140625" style="7"/>
    <col min="3821" max="3821" width="4.140625" style="7" customWidth="1"/>
    <col min="3822" max="3822" width="23" style="7" customWidth="1"/>
    <col min="3823" max="3823" width="20.42578125" style="7" customWidth="1"/>
    <col min="3824" max="3824" width="9" style="7" customWidth="1"/>
    <col min="3825" max="3825" width="15.42578125" style="7" customWidth="1"/>
    <col min="3826" max="3826" width="8.5703125" style="7" customWidth="1"/>
    <col min="3827" max="3827" width="11" style="7" customWidth="1"/>
    <col min="3828" max="3828" width="8.140625" style="7" customWidth="1"/>
    <col min="3829" max="3829" width="7.85546875" style="7" customWidth="1"/>
    <col min="3830" max="3830" width="12.7109375" style="7" customWidth="1"/>
    <col min="3831" max="3831" width="8.28515625" style="7" customWidth="1"/>
    <col min="3832" max="3832" width="9.28515625" style="7" customWidth="1"/>
    <col min="3833" max="3833" width="7.7109375" style="7" customWidth="1"/>
    <col min="3834" max="3834" width="7.5703125" style="7" customWidth="1"/>
    <col min="3835" max="3835" width="7.42578125" style="7" customWidth="1"/>
    <col min="3836" max="3836" width="7.28515625" style="7" customWidth="1"/>
    <col min="3837" max="3837" width="8.5703125" style="7" customWidth="1"/>
    <col min="3838" max="3838" width="9.42578125" style="7" customWidth="1"/>
    <col min="3839" max="3839" width="12" style="7" customWidth="1"/>
    <col min="3840" max="3840" width="9.140625" style="7"/>
    <col min="3841" max="3841" width="13.5703125" style="7" bestFit="1" customWidth="1"/>
    <col min="3842" max="3842" width="4.140625" style="7" customWidth="1"/>
    <col min="3843" max="3843" width="12.7109375" style="7" customWidth="1"/>
    <col min="3844" max="3844" width="14.85546875" style="7" customWidth="1"/>
    <col min="3845" max="3845" width="7.42578125" style="7" customWidth="1"/>
    <col min="3846" max="3846" width="15.42578125" style="7" customWidth="1"/>
    <col min="3847" max="3847" width="8.5703125" style="7" customWidth="1"/>
    <col min="3848" max="3848" width="8.42578125" style="7" customWidth="1"/>
    <col min="3849" max="3849" width="5.42578125" style="7" customWidth="1"/>
    <col min="3850" max="3850" width="6.28515625" style="7" customWidth="1"/>
    <col min="3851" max="3851" width="7" style="7" customWidth="1"/>
    <col min="3852" max="3852" width="7.140625" style="7" customWidth="1"/>
    <col min="3853" max="3853" width="9.28515625" style="7" customWidth="1"/>
    <col min="3854" max="3854" width="7.7109375" style="7" customWidth="1"/>
    <col min="3855" max="3855" width="7.5703125" style="7" customWidth="1"/>
    <col min="3856" max="3856" width="4.42578125" style="7" customWidth="1"/>
    <col min="3857" max="3857" width="5.42578125" style="7" customWidth="1"/>
    <col min="3858" max="3858" width="8.5703125" style="7" customWidth="1"/>
    <col min="3859" max="3859" width="9.42578125" style="7" customWidth="1"/>
    <col min="3860" max="3860" width="12" style="7" customWidth="1"/>
    <col min="3861" max="4076" width="9.140625" style="7"/>
    <col min="4077" max="4077" width="4.140625" style="7" customWidth="1"/>
    <col min="4078" max="4078" width="23" style="7" customWidth="1"/>
    <col min="4079" max="4079" width="20.42578125" style="7" customWidth="1"/>
    <col min="4080" max="4080" width="9" style="7" customWidth="1"/>
    <col min="4081" max="4081" width="15.42578125" style="7" customWidth="1"/>
    <col min="4082" max="4082" width="8.5703125" style="7" customWidth="1"/>
    <col min="4083" max="4083" width="11" style="7" customWidth="1"/>
    <col min="4084" max="4084" width="8.140625" style="7" customWidth="1"/>
    <col min="4085" max="4085" width="7.85546875" style="7" customWidth="1"/>
    <col min="4086" max="4086" width="12.7109375" style="7" customWidth="1"/>
    <col min="4087" max="4087" width="8.28515625" style="7" customWidth="1"/>
    <col min="4088" max="4088" width="9.28515625" style="7" customWidth="1"/>
    <col min="4089" max="4089" width="7.7109375" style="7" customWidth="1"/>
    <col min="4090" max="4090" width="7.5703125" style="7" customWidth="1"/>
    <col min="4091" max="4091" width="7.42578125" style="7" customWidth="1"/>
    <col min="4092" max="4092" width="7.28515625" style="7" customWidth="1"/>
    <col min="4093" max="4093" width="8.5703125" style="7" customWidth="1"/>
    <col min="4094" max="4094" width="9.42578125" style="7" customWidth="1"/>
    <col min="4095" max="4095" width="12" style="7" customWidth="1"/>
    <col min="4096" max="4096" width="9.140625" style="7"/>
    <col min="4097" max="4097" width="13.5703125" style="7" bestFit="1" customWidth="1"/>
    <col min="4098" max="4098" width="4.140625" style="7" customWidth="1"/>
    <col min="4099" max="4099" width="12.7109375" style="7" customWidth="1"/>
    <col min="4100" max="4100" width="14.85546875" style="7" customWidth="1"/>
    <col min="4101" max="4101" width="7.42578125" style="7" customWidth="1"/>
    <col min="4102" max="4102" width="15.42578125" style="7" customWidth="1"/>
    <col min="4103" max="4103" width="8.5703125" style="7" customWidth="1"/>
    <col min="4104" max="4104" width="8.42578125" style="7" customWidth="1"/>
    <col min="4105" max="4105" width="5.42578125" style="7" customWidth="1"/>
    <col min="4106" max="4106" width="6.28515625" style="7" customWidth="1"/>
    <col min="4107" max="4107" width="7" style="7" customWidth="1"/>
    <col min="4108" max="4108" width="7.140625" style="7" customWidth="1"/>
    <col min="4109" max="4109" width="9.28515625" style="7" customWidth="1"/>
    <col min="4110" max="4110" width="7.7109375" style="7" customWidth="1"/>
    <col min="4111" max="4111" width="7.5703125" style="7" customWidth="1"/>
    <col min="4112" max="4112" width="4.42578125" style="7" customWidth="1"/>
    <col min="4113" max="4113" width="5.42578125" style="7" customWidth="1"/>
    <col min="4114" max="4114" width="8.5703125" style="7" customWidth="1"/>
    <col min="4115" max="4115" width="9.42578125" style="7" customWidth="1"/>
    <col min="4116" max="4116" width="12" style="7" customWidth="1"/>
    <col min="4117" max="4332" width="9.140625" style="7"/>
    <col min="4333" max="4333" width="4.140625" style="7" customWidth="1"/>
    <col min="4334" max="4334" width="23" style="7" customWidth="1"/>
    <col min="4335" max="4335" width="20.42578125" style="7" customWidth="1"/>
    <col min="4336" max="4336" width="9" style="7" customWidth="1"/>
    <col min="4337" max="4337" width="15.42578125" style="7" customWidth="1"/>
    <col min="4338" max="4338" width="8.5703125" style="7" customWidth="1"/>
    <col min="4339" max="4339" width="11" style="7" customWidth="1"/>
    <col min="4340" max="4340" width="8.140625" style="7" customWidth="1"/>
    <col min="4341" max="4341" width="7.85546875" style="7" customWidth="1"/>
    <col min="4342" max="4342" width="12.7109375" style="7" customWidth="1"/>
    <col min="4343" max="4343" width="8.28515625" style="7" customWidth="1"/>
    <col min="4344" max="4344" width="9.28515625" style="7" customWidth="1"/>
    <col min="4345" max="4345" width="7.7109375" style="7" customWidth="1"/>
    <col min="4346" max="4346" width="7.5703125" style="7" customWidth="1"/>
    <col min="4347" max="4347" width="7.42578125" style="7" customWidth="1"/>
    <col min="4348" max="4348" width="7.28515625" style="7" customWidth="1"/>
    <col min="4349" max="4349" width="8.5703125" style="7" customWidth="1"/>
    <col min="4350" max="4350" width="9.42578125" style="7" customWidth="1"/>
    <col min="4351" max="4351" width="12" style="7" customWidth="1"/>
    <col min="4352" max="4352" width="9.140625" style="7"/>
    <col min="4353" max="4353" width="13.5703125" style="7" bestFit="1" customWidth="1"/>
    <col min="4354" max="4354" width="4.140625" style="7" customWidth="1"/>
    <col min="4355" max="4355" width="12.7109375" style="7" customWidth="1"/>
    <col min="4356" max="4356" width="14.85546875" style="7" customWidth="1"/>
    <col min="4357" max="4357" width="7.42578125" style="7" customWidth="1"/>
    <col min="4358" max="4358" width="15.42578125" style="7" customWidth="1"/>
    <col min="4359" max="4359" width="8.5703125" style="7" customWidth="1"/>
    <col min="4360" max="4360" width="8.42578125" style="7" customWidth="1"/>
    <col min="4361" max="4361" width="5.42578125" style="7" customWidth="1"/>
    <col min="4362" max="4362" width="6.28515625" style="7" customWidth="1"/>
    <col min="4363" max="4363" width="7" style="7" customWidth="1"/>
    <col min="4364" max="4364" width="7.140625" style="7" customWidth="1"/>
    <col min="4365" max="4365" width="9.28515625" style="7" customWidth="1"/>
    <col min="4366" max="4366" width="7.7109375" style="7" customWidth="1"/>
    <col min="4367" max="4367" width="7.5703125" style="7" customWidth="1"/>
    <col min="4368" max="4368" width="4.42578125" style="7" customWidth="1"/>
    <col min="4369" max="4369" width="5.42578125" style="7" customWidth="1"/>
    <col min="4370" max="4370" width="8.5703125" style="7" customWidth="1"/>
    <col min="4371" max="4371" width="9.42578125" style="7" customWidth="1"/>
    <col min="4372" max="4372" width="12" style="7" customWidth="1"/>
    <col min="4373" max="4588" width="9.140625" style="7"/>
    <col min="4589" max="4589" width="4.140625" style="7" customWidth="1"/>
    <col min="4590" max="4590" width="23" style="7" customWidth="1"/>
    <col min="4591" max="4591" width="20.42578125" style="7" customWidth="1"/>
    <col min="4592" max="4592" width="9" style="7" customWidth="1"/>
    <col min="4593" max="4593" width="15.42578125" style="7" customWidth="1"/>
    <col min="4594" max="4594" width="8.5703125" style="7" customWidth="1"/>
    <col min="4595" max="4595" width="11" style="7" customWidth="1"/>
    <col min="4596" max="4596" width="8.140625" style="7" customWidth="1"/>
    <col min="4597" max="4597" width="7.85546875" style="7" customWidth="1"/>
    <col min="4598" max="4598" width="12.7109375" style="7" customWidth="1"/>
    <col min="4599" max="4599" width="8.28515625" style="7" customWidth="1"/>
    <col min="4600" max="4600" width="9.28515625" style="7" customWidth="1"/>
    <col min="4601" max="4601" width="7.7109375" style="7" customWidth="1"/>
    <col min="4602" max="4602" width="7.5703125" style="7" customWidth="1"/>
    <col min="4603" max="4603" width="7.42578125" style="7" customWidth="1"/>
    <col min="4604" max="4604" width="7.28515625" style="7" customWidth="1"/>
    <col min="4605" max="4605" width="8.5703125" style="7" customWidth="1"/>
    <col min="4606" max="4606" width="9.42578125" style="7" customWidth="1"/>
    <col min="4607" max="4607" width="12" style="7" customWidth="1"/>
    <col min="4608" max="4608" width="9.140625" style="7"/>
    <col min="4609" max="4609" width="13.5703125" style="7" bestFit="1" customWidth="1"/>
    <col min="4610" max="4610" width="4.140625" style="7" customWidth="1"/>
    <col min="4611" max="4611" width="12.7109375" style="7" customWidth="1"/>
    <col min="4612" max="4612" width="14.85546875" style="7" customWidth="1"/>
    <col min="4613" max="4613" width="7.42578125" style="7" customWidth="1"/>
    <col min="4614" max="4614" width="15.42578125" style="7" customWidth="1"/>
    <col min="4615" max="4615" width="8.5703125" style="7" customWidth="1"/>
    <col min="4616" max="4616" width="8.42578125" style="7" customWidth="1"/>
    <col min="4617" max="4617" width="5.42578125" style="7" customWidth="1"/>
    <col min="4618" max="4618" width="6.28515625" style="7" customWidth="1"/>
    <col min="4619" max="4619" width="7" style="7" customWidth="1"/>
    <col min="4620" max="4620" width="7.140625" style="7" customWidth="1"/>
    <col min="4621" max="4621" width="9.28515625" style="7" customWidth="1"/>
    <col min="4622" max="4622" width="7.7109375" style="7" customWidth="1"/>
    <col min="4623" max="4623" width="7.5703125" style="7" customWidth="1"/>
    <col min="4624" max="4624" width="4.42578125" style="7" customWidth="1"/>
    <col min="4625" max="4625" width="5.42578125" style="7" customWidth="1"/>
    <col min="4626" max="4626" width="8.5703125" style="7" customWidth="1"/>
    <col min="4627" max="4627" width="9.42578125" style="7" customWidth="1"/>
    <col min="4628" max="4628" width="12" style="7" customWidth="1"/>
    <col min="4629" max="4844" width="9.140625" style="7"/>
    <col min="4845" max="4845" width="4.140625" style="7" customWidth="1"/>
    <col min="4846" max="4846" width="23" style="7" customWidth="1"/>
    <col min="4847" max="4847" width="20.42578125" style="7" customWidth="1"/>
    <col min="4848" max="4848" width="9" style="7" customWidth="1"/>
    <col min="4849" max="4849" width="15.42578125" style="7" customWidth="1"/>
    <col min="4850" max="4850" width="8.5703125" style="7" customWidth="1"/>
    <col min="4851" max="4851" width="11" style="7" customWidth="1"/>
    <col min="4852" max="4852" width="8.140625" style="7" customWidth="1"/>
    <col min="4853" max="4853" width="7.85546875" style="7" customWidth="1"/>
    <col min="4854" max="4854" width="12.7109375" style="7" customWidth="1"/>
    <col min="4855" max="4855" width="8.28515625" style="7" customWidth="1"/>
    <col min="4856" max="4856" width="9.28515625" style="7" customWidth="1"/>
    <col min="4857" max="4857" width="7.7109375" style="7" customWidth="1"/>
    <col min="4858" max="4858" width="7.5703125" style="7" customWidth="1"/>
    <col min="4859" max="4859" width="7.42578125" style="7" customWidth="1"/>
    <col min="4860" max="4860" width="7.28515625" style="7" customWidth="1"/>
    <col min="4861" max="4861" width="8.5703125" style="7" customWidth="1"/>
    <col min="4862" max="4862" width="9.42578125" style="7" customWidth="1"/>
    <col min="4863" max="4863" width="12" style="7" customWidth="1"/>
    <col min="4864" max="4864" width="9.140625" style="7"/>
    <col min="4865" max="4865" width="13.5703125" style="7" bestFit="1" customWidth="1"/>
    <col min="4866" max="4866" width="4.140625" style="7" customWidth="1"/>
    <col min="4867" max="4867" width="12.7109375" style="7" customWidth="1"/>
    <col min="4868" max="4868" width="14.85546875" style="7" customWidth="1"/>
    <col min="4869" max="4869" width="7.42578125" style="7" customWidth="1"/>
    <col min="4870" max="4870" width="15.42578125" style="7" customWidth="1"/>
    <col min="4871" max="4871" width="8.5703125" style="7" customWidth="1"/>
    <col min="4872" max="4872" width="8.42578125" style="7" customWidth="1"/>
    <col min="4873" max="4873" width="5.42578125" style="7" customWidth="1"/>
    <col min="4874" max="4874" width="6.28515625" style="7" customWidth="1"/>
    <col min="4875" max="4875" width="7" style="7" customWidth="1"/>
    <col min="4876" max="4876" width="7.140625" style="7" customWidth="1"/>
    <col min="4877" max="4877" width="9.28515625" style="7" customWidth="1"/>
    <col min="4878" max="4878" width="7.7109375" style="7" customWidth="1"/>
    <col min="4879" max="4879" width="7.5703125" style="7" customWidth="1"/>
    <col min="4880" max="4880" width="4.42578125" style="7" customWidth="1"/>
    <col min="4881" max="4881" width="5.42578125" style="7" customWidth="1"/>
    <col min="4882" max="4882" width="8.5703125" style="7" customWidth="1"/>
    <col min="4883" max="4883" width="9.42578125" style="7" customWidth="1"/>
    <col min="4884" max="4884" width="12" style="7" customWidth="1"/>
    <col min="4885" max="5100" width="9.140625" style="7"/>
    <col min="5101" max="5101" width="4.140625" style="7" customWidth="1"/>
    <col min="5102" max="5102" width="23" style="7" customWidth="1"/>
    <col min="5103" max="5103" width="20.42578125" style="7" customWidth="1"/>
    <col min="5104" max="5104" width="9" style="7" customWidth="1"/>
    <col min="5105" max="5105" width="15.42578125" style="7" customWidth="1"/>
    <col min="5106" max="5106" width="8.5703125" style="7" customWidth="1"/>
    <col min="5107" max="5107" width="11" style="7" customWidth="1"/>
    <col min="5108" max="5108" width="8.140625" style="7" customWidth="1"/>
    <col min="5109" max="5109" width="7.85546875" style="7" customWidth="1"/>
    <col min="5110" max="5110" width="12.7109375" style="7" customWidth="1"/>
    <col min="5111" max="5111" width="8.28515625" style="7" customWidth="1"/>
    <col min="5112" max="5112" width="9.28515625" style="7" customWidth="1"/>
    <col min="5113" max="5113" width="7.7109375" style="7" customWidth="1"/>
    <col min="5114" max="5114" width="7.5703125" style="7" customWidth="1"/>
    <col min="5115" max="5115" width="7.42578125" style="7" customWidth="1"/>
    <col min="5116" max="5116" width="7.28515625" style="7" customWidth="1"/>
    <col min="5117" max="5117" width="8.5703125" style="7" customWidth="1"/>
    <col min="5118" max="5118" width="9.42578125" style="7" customWidth="1"/>
    <col min="5119" max="5119" width="12" style="7" customWidth="1"/>
    <col min="5120" max="5120" width="9.140625" style="7"/>
    <col min="5121" max="5121" width="13.5703125" style="7" bestFit="1" customWidth="1"/>
    <col min="5122" max="5122" width="4.140625" style="7" customWidth="1"/>
    <col min="5123" max="5123" width="12.7109375" style="7" customWidth="1"/>
    <col min="5124" max="5124" width="14.85546875" style="7" customWidth="1"/>
    <col min="5125" max="5125" width="7.42578125" style="7" customWidth="1"/>
    <col min="5126" max="5126" width="15.42578125" style="7" customWidth="1"/>
    <col min="5127" max="5127" width="8.5703125" style="7" customWidth="1"/>
    <col min="5128" max="5128" width="8.42578125" style="7" customWidth="1"/>
    <col min="5129" max="5129" width="5.42578125" style="7" customWidth="1"/>
    <col min="5130" max="5130" width="6.28515625" style="7" customWidth="1"/>
    <col min="5131" max="5131" width="7" style="7" customWidth="1"/>
    <col min="5132" max="5132" width="7.140625" style="7" customWidth="1"/>
    <col min="5133" max="5133" width="9.28515625" style="7" customWidth="1"/>
    <col min="5134" max="5134" width="7.7109375" style="7" customWidth="1"/>
    <col min="5135" max="5135" width="7.5703125" style="7" customWidth="1"/>
    <col min="5136" max="5136" width="4.42578125" style="7" customWidth="1"/>
    <col min="5137" max="5137" width="5.42578125" style="7" customWidth="1"/>
    <col min="5138" max="5138" width="8.5703125" style="7" customWidth="1"/>
    <col min="5139" max="5139" width="9.42578125" style="7" customWidth="1"/>
    <col min="5140" max="5140" width="12" style="7" customWidth="1"/>
    <col min="5141" max="5356" width="9.140625" style="7"/>
    <col min="5357" max="5357" width="4.140625" style="7" customWidth="1"/>
    <col min="5358" max="5358" width="23" style="7" customWidth="1"/>
    <col min="5359" max="5359" width="20.42578125" style="7" customWidth="1"/>
    <col min="5360" max="5360" width="9" style="7" customWidth="1"/>
    <col min="5361" max="5361" width="15.42578125" style="7" customWidth="1"/>
    <col min="5362" max="5362" width="8.5703125" style="7" customWidth="1"/>
    <col min="5363" max="5363" width="11" style="7" customWidth="1"/>
    <col min="5364" max="5364" width="8.140625" style="7" customWidth="1"/>
    <col min="5365" max="5365" width="7.85546875" style="7" customWidth="1"/>
    <col min="5366" max="5366" width="12.7109375" style="7" customWidth="1"/>
    <col min="5367" max="5367" width="8.28515625" style="7" customWidth="1"/>
    <col min="5368" max="5368" width="9.28515625" style="7" customWidth="1"/>
    <col min="5369" max="5369" width="7.7109375" style="7" customWidth="1"/>
    <col min="5370" max="5370" width="7.5703125" style="7" customWidth="1"/>
    <col min="5371" max="5371" width="7.42578125" style="7" customWidth="1"/>
    <col min="5372" max="5372" width="7.28515625" style="7" customWidth="1"/>
    <col min="5373" max="5373" width="8.5703125" style="7" customWidth="1"/>
    <col min="5374" max="5374" width="9.42578125" style="7" customWidth="1"/>
    <col min="5375" max="5375" width="12" style="7" customWidth="1"/>
    <col min="5376" max="5376" width="9.140625" style="7"/>
    <col min="5377" max="5377" width="13.5703125" style="7" bestFit="1" customWidth="1"/>
    <col min="5378" max="5378" width="4.140625" style="7" customWidth="1"/>
    <col min="5379" max="5379" width="12.7109375" style="7" customWidth="1"/>
    <col min="5380" max="5380" width="14.85546875" style="7" customWidth="1"/>
    <col min="5381" max="5381" width="7.42578125" style="7" customWidth="1"/>
    <col min="5382" max="5382" width="15.42578125" style="7" customWidth="1"/>
    <col min="5383" max="5383" width="8.5703125" style="7" customWidth="1"/>
    <col min="5384" max="5384" width="8.42578125" style="7" customWidth="1"/>
    <col min="5385" max="5385" width="5.42578125" style="7" customWidth="1"/>
    <col min="5386" max="5386" width="6.28515625" style="7" customWidth="1"/>
    <col min="5387" max="5387" width="7" style="7" customWidth="1"/>
    <col min="5388" max="5388" width="7.140625" style="7" customWidth="1"/>
    <col min="5389" max="5389" width="9.28515625" style="7" customWidth="1"/>
    <col min="5390" max="5390" width="7.7109375" style="7" customWidth="1"/>
    <col min="5391" max="5391" width="7.5703125" style="7" customWidth="1"/>
    <col min="5392" max="5392" width="4.42578125" style="7" customWidth="1"/>
    <col min="5393" max="5393" width="5.42578125" style="7" customWidth="1"/>
    <col min="5394" max="5394" width="8.5703125" style="7" customWidth="1"/>
    <col min="5395" max="5395" width="9.42578125" style="7" customWidth="1"/>
    <col min="5396" max="5396" width="12" style="7" customWidth="1"/>
    <col min="5397" max="5612" width="9.140625" style="7"/>
    <col min="5613" max="5613" width="4.140625" style="7" customWidth="1"/>
    <col min="5614" max="5614" width="23" style="7" customWidth="1"/>
    <col min="5615" max="5615" width="20.42578125" style="7" customWidth="1"/>
    <col min="5616" max="5616" width="9" style="7" customWidth="1"/>
    <col min="5617" max="5617" width="15.42578125" style="7" customWidth="1"/>
    <col min="5618" max="5618" width="8.5703125" style="7" customWidth="1"/>
    <col min="5619" max="5619" width="11" style="7" customWidth="1"/>
    <col min="5620" max="5620" width="8.140625" style="7" customWidth="1"/>
    <col min="5621" max="5621" width="7.85546875" style="7" customWidth="1"/>
    <col min="5622" max="5622" width="12.7109375" style="7" customWidth="1"/>
    <col min="5623" max="5623" width="8.28515625" style="7" customWidth="1"/>
    <col min="5624" max="5624" width="9.28515625" style="7" customWidth="1"/>
    <col min="5625" max="5625" width="7.7109375" style="7" customWidth="1"/>
    <col min="5626" max="5626" width="7.5703125" style="7" customWidth="1"/>
    <col min="5627" max="5627" width="7.42578125" style="7" customWidth="1"/>
    <col min="5628" max="5628" width="7.28515625" style="7" customWidth="1"/>
    <col min="5629" max="5629" width="8.5703125" style="7" customWidth="1"/>
    <col min="5630" max="5630" width="9.42578125" style="7" customWidth="1"/>
    <col min="5631" max="5631" width="12" style="7" customWidth="1"/>
    <col min="5632" max="5632" width="9.140625" style="7"/>
    <col min="5633" max="5633" width="13.5703125" style="7" bestFit="1" customWidth="1"/>
    <col min="5634" max="5634" width="4.140625" style="7" customWidth="1"/>
    <col min="5635" max="5635" width="12.7109375" style="7" customWidth="1"/>
    <col min="5636" max="5636" width="14.85546875" style="7" customWidth="1"/>
    <col min="5637" max="5637" width="7.42578125" style="7" customWidth="1"/>
    <col min="5638" max="5638" width="15.42578125" style="7" customWidth="1"/>
    <col min="5639" max="5639" width="8.5703125" style="7" customWidth="1"/>
    <col min="5640" max="5640" width="8.42578125" style="7" customWidth="1"/>
    <col min="5641" max="5641" width="5.42578125" style="7" customWidth="1"/>
    <col min="5642" max="5642" width="6.28515625" style="7" customWidth="1"/>
    <col min="5643" max="5643" width="7" style="7" customWidth="1"/>
    <col min="5644" max="5644" width="7.140625" style="7" customWidth="1"/>
    <col min="5645" max="5645" width="9.28515625" style="7" customWidth="1"/>
    <col min="5646" max="5646" width="7.7109375" style="7" customWidth="1"/>
    <col min="5647" max="5647" width="7.5703125" style="7" customWidth="1"/>
    <col min="5648" max="5648" width="4.42578125" style="7" customWidth="1"/>
    <col min="5649" max="5649" width="5.42578125" style="7" customWidth="1"/>
    <col min="5650" max="5650" width="8.5703125" style="7" customWidth="1"/>
    <col min="5651" max="5651" width="9.42578125" style="7" customWidth="1"/>
    <col min="5652" max="5652" width="12" style="7" customWidth="1"/>
    <col min="5653" max="5868" width="9.140625" style="7"/>
    <col min="5869" max="5869" width="4.140625" style="7" customWidth="1"/>
    <col min="5870" max="5870" width="23" style="7" customWidth="1"/>
    <col min="5871" max="5871" width="20.42578125" style="7" customWidth="1"/>
    <col min="5872" max="5872" width="9" style="7" customWidth="1"/>
    <col min="5873" max="5873" width="15.42578125" style="7" customWidth="1"/>
    <col min="5874" max="5874" width="8.5703125" style="7" customWidth="1"/>
    <col min="5875" max="5875" width="11" style="7" customWidth="1"/>
    <col min="5876" max="5876" width="8.140625" style="7" customWidth="1"/>
    <col min="5877" max="5877" width="7.85546875" style="7" customWidth="1"/>
    <col min="5878" max="5878" width="12.7109375" style="7" customWidth="1"/>
    <col min="5879" max="5879" width="8.28515625" style="7" customWidth="1"/>
    <col min="5880" max="5880" width="9.28515625" style="7" customWidth="1"/>
    <col min="5881" max="5881" width="7.7109375" style="7" customWidth="1"/>
    <col min="5882" max="5882" width="7.5703125" style="7" customWidth="1"/>
    <col min="5883" max="5883" width="7.42578125" style="7" customWidth="1"/>
    <col min="5884" max="5884" width="7.28515625" style="7" customWidth="1"/>
    <col min="5885" max="5885" width="8.5703125" style="7" customWidth="1"/>
    <col min="5886" max="5886" width="9.42578125" style="7" customWidth="1"/>
    <col min="5887" max="5887" width="12" style="7" customWidth="1"/>
    <col min="5888" max="5888" width="9.140625" style="7"/>
    <col min="5889" max="5889" width="13.5703125" style="7" bestFit="1" customWidth="1"/>
    <col min="5890" max="5890" width="4.140625" style="7" customWidth="1"/>
    <col min="5891" max="5891" width="12.7109375" style="7" customWidth="1"/>
    <col min="5892" max="5892" width="14.85546875" style="7" customWidth="1"/>
    <col min="5893" max="5893" width="7.42578125" style="7" customWidth="1"/>
    <col min="5894" max="5894" width="15.42578125" style="7" customWidth="1"/>
    <col min="5895" max="5895" width="8.5703125" style="7" customWidth="1"/>
    <col min="5896" max="5896" width="8.42578125" style="7" customWidth="1"/>
    <col min="5897" max="5897" width="5.42578125" style="7" customWidth="1"/>
    <col min="5898" max="5898" width="6.28515625" style="7" customWidth="1"/>
    <col min="5899" max="5899" width="7" style="7" customWidth="1"/>
    <col min="5900" max="5900" width="7.140625" style="7" customWidth="1"/>
    <col min="5901" max="5901" width="9.28515625" style="7" customWidth="1"/>
    <col min="5902" max="5902" width="7.7109375" style="7" customWidth="1"/>
    <col min="5903" max="5903" width="7.5703125" style="7" customWidth="1"/>
    <col min="5904" max="5904" width="4.42578125" style="7" customWidth="1"/>
    <col min="5905" max="5905" width="5.42578125" style="7" customWidth="1"/>
    <col min="5906" max="5906" width="8.5703125" style="7" customWidth="1"/>
    <col min="5907" max="5907" width="9.42578125" style="7" customWidth="1"/>
    <col min="5908" max="5908" width="12" style="7" customWidth="1"/>
    <col min="5909" max="6124" width="9.140625" style="7"/>
    <col min="6125" max="6125" width="4.140625" style="7" customWidth="1"/>
    <col min="6126" max="6126" width="23" style="7" customWidth="1"/>
    <col min="6127" max="6127" width="20.42578125" style="7" customWidth="1"/>
    <col min="6128" max="6128" width="9" style="7" customWidth="1"/>
    <col min="6129" max="6129" width="15.42578125" style="7" customWidth="1"/>
    <col min="6130" max="6130" width="8.5703125" style="7" customWidth="1"/>
    <col min="6131" max="6131" width="11" style="7" customWidth="1"/>
    <col min="6132" max="6132" width="8.140625" style="7" customWidth="1"/>
    <col min="6133" max="6133" width="7.85546875" style="7" customWidth="1"/>
    <col min="6134" max="6134" width="12.7109375" style="7" customWidth="1"/>
    <col min="6135" max="6135" width="8.28515625" style="7" customWidth="1"/>
    <col min="6136" max="6136" width="9.28515625" style="7" customWidth="1"/>
    <col min="6137" max="6137" width="7.7109375" style="7" customWidth="1"/>
    <col min="6138" max="6138" width="7.5703125" style="7" customWidth="1"/>
    <col min="6139" max="6139" width="7.42578125" style="7" customWidth="1"/>
    <col min="6140" max="6140" width="7.28515625" style="7" customWidth="1"/>
    <col min="6141" max="6141" width="8.5703125" style="7" customWidth="1"/>
    <col min="6142" max="6142" width="9.42578125" style="7" customWidth="1"/>
    <col min="6143" max="6143" width="12" style="7" customWidth="1"/>
    <col min="6144" max="6144" width="9.140625" style="7"/>
    <col min="6145" max="6145" width="13.5703125" style="7" bestFit="1" customWidth="1"/>
    <col min="6146" max="6146" width="4.140625" style="7" customWidth="1"/>
    <col min="6147" max="6147" width="12.7109375" style="7" customWidth="1"/>
    <col min="6148" max="6148" width="14.85546875" style="7" customWidth="1"/>
    <col min="6149" max="6149" width="7.42578125" style="7" customWidth="1"/>
    <col min="6150" max="6150" width="15.42578125" style="7" customWidth="1"/>
    <col min="6151" max="6151" width="8.5703125" style="7" customWidth="1"/>
    <col min="6152" max="6152" width="8.42578125" style="7" customWidth="1"/>
    <col min="6153" max="6153" width="5.42578125" style="7" customWidth="1"/>
    <col min="6154" max="6154" width="6.28515625" style="7" customWidth="1"/>
    <col min="6155" max="6155" width="7" style="7" customWidth="1"/>
    <col min="6156" max="6156" width="7.140625" style="7" customWidth="1"/>
    <col min="6157" max="6157" width="9.28515625" style="7" customWidth="1"/>
    <col min="6158" max="6158" width="7.7109375" style="7" customWidth="1"/>
    <col min="6159" max="6159" width="7.5703125" style="7" customWidth="1"/>
    <col min="6160" max="6160" width="4.42578125" style="7" customWidth="1"/>
    <col min="6161" max="6161" width="5.42578125" style="7" customWidth="1"/>
    <col min="6162" max="6162" width="8.5703125" style="7" customWidth="1"/>
    <col min="6163" max="6163" width="9.42578125" style="7" customWidth="1"/>
    <col min="6164" max="6164" width="12" style="7" customWidth="1"/>
    <col min="6165" max="6380" width="9.140625" style="7"/>
    <col min="6381" max="6381" width="4.140625" style="7" customWidth="1"/>
    <col min="6382" max="6382" width="23" style="7" customWidth="1"/>
    <col min="6383" max="6383" width="20.42578125" style="7" customWidth="1"/>
    <col min="6384" max="6384" width="9" style="7" customWidth="1"/>
    <col min="6385" max="6385" width="15.42578125" style="7" customWidth="1"/>
    <col min="6386" max="6386" width="8.5703125" style="7" customWidth="1"/>
    <col min="6387" max="6387" width="11" style="7" customWidth="1"/>
    <col min="6388" max="6388" width="8.140625" style="7" customWidth="1"/>
    <col min="6389" max="6389" width="7.85546875" style="7" customWidth="1"/>
    <col min="6390" max="6390" width="12.7109375" style="7" customWidth="1"/>
    <col min="6391" max="6391" width="8.28515625" style="7" customWidth="1"/>
    <col min="6392" max="6392" width="9.28515625" style="7" customWidth="1"/>
    <col min="6393" max="6393" width="7.7109375" style="7" customWidth="1"/>
    <col min="6394" max="6394" width="7.5703125" style="7" customWidth="1"/>
    <col min="6395" max="6395" width="7.42578125" style="7" customWidth="1"/>
    <col min="6396" max="6396" width="7.28515625" style="7" customWidth="1"/>
    <col min="6397" max="6397" width="8.5703125" style="7" customWidth="1"/>
    <col min="6398" max="6398" width="9.42578125" style="7" customWidth="1"/>
    <col min="6399" max="6399" width="12" style="7" customWidth="1"/>
    <col min="6400" max="6400" width="9.140625" style="7"/>
    <col min="6401" max="6401" width="13.5703125" style="7" bestFit="1" customWidth="1"/>
    <col min="6402" max="6402" width="4.140625" style="7" customWidth="1"/>
    <col min="6403" max="6403" width="12.7109375" style="7" customWidth="1"/>
    <col min="6404" max="6404" width="14.85546875" style="7" customWidth="1"/>
    <col min="6405" max="6405" width="7.42578125" style="7" customWidth="1"/>
    <col min="6406" max="6406" width="15.42578125" style="7" customWidth="1"/>
    <col min="6407" max="6407" width="8.5703125" style="7" customWidth="1"/>
    <col min="6408" max="6408" width="8.42578125" style="7" customWidth="1"/>
    <col min="6409" max="6409" width="5.42578125" style="7" customWidth="1"/>
    <col min="6410" max="6410" width="6.28515625" style="7" customWidth="1"/>
    <col min="6411" max="6411" width="7" style="7" customWidth="1"/>
    <col min="6412" max="6412" width="7.140625" style="7" customWidth="1"/>
    <col min="6413" max="6413" width="9.28515625" style="7" customWidth="1"/>
    <col min="6414" max="6414" width="7.7109375" style="7" customWidth="1"/>
    <col min="6415" max="6415" width="7.5703125" style="7" customWidth="1"/>
    <col min="6416" max="6416" width="4.42578125" style="7" customWidth="1"/>
    <col min="6417" max="6417" width="5.42578125" style="7" customWidth="1"/>
    <col min="6418" max="6418" width="8.5703125" style="7" customWidth="1"/>
    <col min="6419" max="6419" width="9.42578125" style="7" customWidth="1"/>
    <col min="6420" max="6420" width="12" style="7" customWidth="1"/>
    <col min="6421" max="6636" width="9.140625" style="7"/>
    <col min="6637" max="6637" width="4.140625" style="7" customWidth="1"/>
    <col min="6638" max="6638" width="23" style="7" customWidth="1"/>
    <col min="6639" max="6639" width="20.42578125" style="7" customWidth="1"/>
    <col min="6640" max="6640" width="9" style="7" customWidth="1"/>
    <col min="6641" max="6641" width="15.42578125" style="7" customWidth="1"/>
    <col min="6642" max="6642" width="8.5703125" style="7" customWidth="1"/>
    <col min="6643" max="6643" width="11" style="7" customWidth="1"/>
    <col min="6644" max="6644" width="8.140625" style="7" customWidth="1"/>
    <col min="6645" max="6645" width="7.85546875" style="7" customWidth="1"/>
    <col min="6646" max="6646" width="12.7109375" style="7" customWidth="1"/>
    <col min="6647" max="6647" width="8.28515625" style="7" customWidth="1"/>
    <col min="6648" max="6648" width="9.28515625" style="7" customWidth="1"/>
    <col min="6649" max="6649" width="7.7109375" style="7" customWidth="1"/>
    <col min="6650" max="6650" width="7.5703125" style="7" customWidth="1"/>
    <col min="6651" max="6651" width="7.42578125" style="7" customWidth="1"/>
    <col min="6652" max="6652" width="7.28515625" style="7" customWidth="1"/>
    <col min="6653" max="6653" width="8.5703125" style="7" customWidth="1"/>
    <col min="6654" max="6654" width="9.42578125" style="7" customWidth="1"/>
    <col min="6655" max="6655" width="12" style="7" customWidth="1"/>
    <col min="6656" max="6656" width="9.140625" style="7"/>
    <col min="6657" max="6657" width="13.5703125" style="7" bestFit="1" customWidth="1"/>
    <col min="6658" max="6658" width="4.140625" style="7" customWidth="1"/>
    <col min="6659" max="6659" width="12.7109375" style="7" customWidth="1"/>
    <col min="6660" max="6660" width="14.85546875" style="7" customWidth="1"/>
    <col min="6661" max="6661" width="7.42578125" style="7" customWidth="1"/>
    <col min="6662" max="6662" width="15.42578125" style="7" customWidth="1"/>
    <col min="6663" max="6663" width="8.5703125" style="7" customWidth="1"/>
    <col min="6664" max="6664" width="8.42578125" style="7" customWidth="1"/>
    <col min="6665" max="6665" width="5.42578125" style="7" customWidth="1"/>
    <col min="6666" max="6666" width="6.28515625" style="7" customWidth="1"/>
    <col min="6667" max="6667" width="7" style="7" customWidth="1"/>
    <col min="6668" max="6668" width="7.140625" style="7" customWidth="1"/>
    <col min="6669" max="6669" width="9.28515625" style="7" customWidth="1"/>
    <col min="6670" max="6670" width="7.7109375" style="7" customWidth="1"/>
    <col min="6671" max="6671" width="7.5703125" style="7" customWidth="1"/>
    <col min="6672" max="6672" width="4.42578125" style="7" customWidth="1"/>
    <col min="6673" max="6673" width="5.42578125" style="7" customWidth="1"/>
    <col min="6674" max="6674" width="8.5703125" style="7" customWidth="1"/>
    <col min="6675" max="6675" width="9.42578125" style="7" customWidth="1"/>
    <col min="6676" max="6676" width="12" style="7" customWidth="1"/>
    <col min="6677" max="6892" width="9.140625" style="7"/>
    <col min="6893" max="6893" width="4.140625" style="7" customWidth="1"/>
    <col min="6894" max="6894" width="23" style="7" customWidth="1"/>
    <col min="6895" max="6895" width="20.42578125" style="7" customWidth="1"/>
    <col min="6896" max="6896" width="9" style="7" customWidth="1"/>
    <col min="6897" max="6897" width="15.42578125" style="7" customWidth="1"/>
    <col min="6898" max="6898" width="8.5703125" style="7" customWidth="1"/>
    <col min="6899" max="6899" width="11" style="7" customWidth="1"/>
    <col min="6900" max="6900" width="8.140625" style="7" customWidth="1"/>
    <col min="6901" max="6901" width="7.85546875" style="7" customWidth="1"/>
    <col min="6902" max="6902" width="12.7109375" style="7" customWidth="1"/>
    <col min="6903" max="6903" width="8.28515625" style="7" customWidth="1"/>
    <col min="6904" max="6904" width="9.28515625" style="7" customWidth="1"/>
    <col min="6905" max="6905" width="7.7109375" style="7" customWidth="1"/>
    <col min="6906" max="6906" width="7.5703125" style="7" customWidth="1"/>
    <col min="6907" max="6907" width="7.42578125" style="7" customWidth="1"/>
    <col min="6908" max="6908" width="7.28515625" style="7" customWidth="1"/>
    <col min="6909" max="6909" width="8.5703125" style="7" customWidth="1"/>
    <col min="6910" max="6910" width="9.42578125" style="7" customWidth="1"/>
    <col min="6911" max="6911" width="12" style="7" customWidth="1"/>
    <col min="6912" max="6912" width="9.140625" style="7"/>
    <col min="6913" max="6913" width="13.5703125" style="7" bestFit="1" customWidth="1"/>
    <col min="6914" max="6914" width="4.140625" style="7" customWidth="1"/>
    <col min="6915" max="6915" width="12.7109375" style="7" customWidth="1"/>
    <col min="6916" max="6916" width="14.85546875" style="7" customWidth="1"/>
    <col min="6917" max="6917" width="7.42578125" style="7" customWidth="1"/>
    <col min="6918" max="6918" width="15.42578125" style="7" customWidth="1"/>
    <col min="6919" max="6919" width="8.5703125" style="7" customWidth="1"/>
    <col min="6920" max="6920" width="8.42578125" style="7" customWidth="1"/>
    <col min="6921" max="6921" width="5.42578125" style="7" customWidth="1"/>
    <col min="6922" max="6922" width="6.28515625" style="7" customWidth="1"/>
    <col min="6923" max="6923" width="7" style="7" customWidth="1"/>
    <col min="6924" max="6924" width="7.140625" style="7" customWidth="1"/>
    <col min="6925" max="6925" width="9.28515625" style="7" customWidth="1"/>
    <col min="6926" max="6926" width="7.7109375" style="7" customWidth="1"/>
    <col min="6927" max="6927" width="7.5703125" style="7" customWidth="1"/>
    <col min="6928" max="6928" width="4.42578125" style="7" customWidth="1"/>
    <col min="6929" max="6929" width="5.42578125" style="7" customWidth="1"/>
    <col min="6930" max="6930" width="8.5703125" style="7" customWidth="1"/>
    <col min="6931" max="6931" width="9.42578125" style="7" customWidth="1"/>
    <col min="6932" max="6932" width="12" style="7" customWidth="1"/>
    <col min="6933" max="7148" width="9.140625" style="7"/>
    <col min="7149" max="7149" width="4.140625" style="7" customWidth="1"/>
    <col min="7150" max="7150" width="23" style="7" customWidth="1"/>
    <col min="7151" max="7151" width="20.42578125" style="7" customWidth="1"/>
    <col min="7152" max="7152" width="9" style="7" customWidth="1"/>
    <col min="7153" max="7153" width="15.42578125" style="7" customWidth="1"/>
    <col min="7154" max="7154" width="8.5703125" style="7" customWidth="1"/>
    <col min="7155" max="7155" width="11" style="7" customWidth="1"/>
    <col min="7156" max="7156" width="8.140625" style="7" customWidth="1"/>
    <col min="7157" max="7157" width="7.85546875" style="7" customWidth="1"/>
    <col min="7158" max="7158" width="12.7109375" style="7" customWidth="1"/>
    <col min="7159" max="7159" width="8.28515625" style="7" customWidth="1"/>
    <col min="7160" max="7160" width="9.28515625" style="7" customWidth="1"/>
    <col min="7161" max="7161" width="7.7109375" style="7" customWidth="1"/>
    <col min="7162" max="7162" width="7.5703125" style="7" customWidth="1"/>
    <col min="7163" max="7163" width="7.42578125" style="7" customWidth="1"/>
    <col min="7164" max="7164" width="7.28515625" style="7" customWidth="1"/>
    <col min="7165" max="7165" width="8.5703125" style="7" customWidth="1"/>
    <col min="7166" max="7166" width="9.42578125" style="7" customWidth="1"/>
    <col min="7167" max="7167" width="12" style="7" customWidth="1"/>
    <col min="7168" max="7168" width="9.140625" style="7"/>
    <col min="7169" max="7169" width="13.5703125" style="7" bestFit="1" customWidth="1"/>
    <col min="7170" max="7170" width="4.140625" style="7" customWidth="1"/>
    <col min="7171" max="7171" width="12.7109375" style="7" customWidth="1"/>
    <col min="7172" max="7172" width="14.85546875" style="7" customWidth="1"/>
    <col min="7173" max="7173" width="7.42578125" style="7" customWidth="1"/>
    <col min="7174" max="7174" width="15.42578125" style="7" customWidth="1"/>
    <col min="7175" max="7175" width="8.5703125" style="7" customWidth="1"/>
    <col min="7176" max="7176" width="8.42578125" style="7" customWidth="1"/>
    <col min="7177" max="7177" width="5.42578125" style="7" customWidth="1"/>
    <col min="7178" max="7178" width="6.28515625" style="7" customWidth="1"/>
    <col min="7179" max="7179" width="7" style="7" customWidth="1"/>
    <col min="7180" max="7180" width="7.140625" style="7" customWidth="1"/>
    <col min="7181" max="7181" width="9.28515625" style="7" customWidth="1"/>
    <col min="7182" max="7182" width="7.7109375" style="7" customWidth="1"/>
    <col min="7183" max="7183" width="7.5703125" style="7" customWidth="1"/>
    <col min="7184" max="7184" width="4.42578125" style="7" customWidth="1"/>
    <col min="7185" max="7185" width="5.42578125" style="7" customWidth="1"/>
    <col min="7186" max="7186" width="8.5703125" style="7" customWidth="1"/>
    <col min="7187" max="7187" width="9.42578125" style="7" customWidth="1"/>
    <col min="7188" max="7188" width="12" style="7" customWidth="1"/>
    <col min="7189" max="7404" width="9.140625" style="7"/>
    <col min="7405" max="7405" width="4.140625" style="7" customWidth="1"/>
    <col min="7406" max="7406" width="23" style="7" customWidth="1"/>
    <col min="7407" max="7407" width="20.42578125" style="7" customWidth="1"/>
    <col min="7408" max="7408" width="9" style="7" customWidth="1"/>
    <col min="7409" max="7409" width="15.42578125" style="7" customWidth="1"/>
    <col min="7410" max="7410" width="8.5703125" style="7" customWidth="1"/>
    <col min="7411" max="7411" width="11" style="7" customWidth="1"/>
    <col min="7412" max="7412" width="8.140625" style="7" customWidth="1"/>
    <col min="7413" max="7413" width="7.85546875" style="7" customWidth="1"/>
    <col min="7414" max="7414" width="12.7109375" style="7" customWidth="1"/>
    <col min="7415" max="7415" width="8.28515625" style="7" customWidth="1"/>
    <col min="7416" max="7416" width="9.28515625" style="7" customWidth="1"/>
    <col min="7417" max="7417" width="7.7109375" style="7" customWidth="1"/>
    <col min="7418" max="7418" width="7.5703125" style="7" customWidth="1"/>
    <col min="7419" max="7419" width="7.42578125" style="7" customWidth="1"/>
    <col min="7420" max="7420" width="7.28515625" style="7" customWidth="1"/>
    <col min="7421" max="7421" width="8.5703125" style="7" customWidth="1"/>
    <col min="7422" max="7422" width="9.42578125" style="7" customWidth="1"/>
    <col min="7423" max="7423" width="12" style="7" customWidth="1"/>
    <col min="7424" max="7424" width="9.140625" style="7"/>
    <col min="7425" max="7425" width="13.5703125" style="7" bestFit="1" customWidth="1"/>
    <col min="7426" max="7426" width="4.140625" style="7" customWidth="1"/>
    <col min="7427" max="7427" width="12.7109375" style="7" customWidth="1"/>
    <col min="7428" max="7428" width="14.85546875" style="7" customWidth="1"/>
    <col min="7429" max="7429" width="7.42578125" style="7" customWidth="1"/>
    <col min="7430" max="7430" width="15.42578125" style="7" customWidth="1"/>
    <col min="7431" max="7431" width="8.5703125" style="7" customWidth="1"/>
    <col min="7432" max="7432" width="8.42578125" style="7" customWidth="1"/>
    <col min="7433" max="7433" width="5.42578125" style="7" customWidth="1"/>
    <col min="7434" max="7434" width="6.28515625" style="7" customWidth="1"/>
    <col min="7435" max="7435" width="7" style="7" customWidth="1"/>
    <col min="7436" max="7436" width="7.140625" style="7" customWidth="1"/>
    <col min="7437" max="7437" width="9.28515625" style="7" customWidth="1"/>
    <col min="7438" max="7438" width="7.7109375" style="7" customWidth="1"/>
    <col min="7439" max="7439" width="7.5703125" style="7" customWidth="1"/>
    <col min="7440" max="7440" width="4.42578125" style="7" customWidth="1"/>
    <col min="7441" max="7441" width="5.42578125" style="7" customWidth="1"/>
    <col min="7442" max="7442" width="8.5703125" style="7" customWidth="1"/>
    <col min="7443" max="7443" width="9.42578125" style="7" customWidth="1"/>
    <col min="7444" max="7444" width="12" style="7" customWidth="1"/>
    <col min="7445" max="7660" width="9.140625" style="7"/>
    <col min="7661" max="7661" width="4.140625" style="7" customWidth="1"/>
    <col min="7662" max="7662" width="23" style="7" customWidth="1"/>
    <col min="7663" max="7663" width="20.42578125" style="7" customWidth="1"/>
    <col min="7664" max="7664" width="9" style="7" customWidth="1"/>
    <col min="7665" max="7665" width="15.42578125" style="7" customWidth="1"/>
    <col min="7666" max="7666" width="8.5703125" style="7" customWidth="1"/>
    <col min="7667" max="7667" width="11" style="7" customWidth="1"/>
    <col min="7668" max="7668" width="8.140625" style="7" customWidth="1"/>
    <col min="7669" max="7669" width="7.85546875" style="7" customWidth="1"/>
    <col min="7670" max="7670" width="12.7109375" style="7" customWidth="1"/>
    <col min="7671" max="7671" width="8.28515625" style="7" customWidth="1"/>
    <col min="7672" max="7672" width="9.28515625" style="7" customWidth="1"/>
    <col min="7673" max="7673" width="7.7109375" style="7" customWidth="1"/>
    <col min="7674" max="7674" width="7.5703125" style="7" customWidth="1"/>
    <col min="7675" max="7675" width="7.42578125" style="7" customWidth="1"/>
    <col min="7676" max="7676" width="7.28515625" style="7" customWidth="1"/>
    <col min="7677" max="7677" width="8.5703125" style="7" customWidth="1"/>
    <col min="7678" max="7678" width="9.42578125" style="7" customWidth="1"/>
    <col min="7679" max="7679" width="12" style="7" customWidth="1"/>
    <col min="7680" max="7680" width="9.140625" style="7"/>
    <col min="7681" max="7681" width="13.5703125" style="7" bestFit="1" customWidth="1"/>
    <col min="7682" max="7682" width="4.140625" style="7" customWidth="1"/>
    <col min="7683" max="7683" width="12.7109375" style="7" customWidth="1"/>
    <col min="7684" max="7684" width="14.85546875" style="7" customWidth="1"/>
    <col min="7685" max="7685" width="7.42578125" style="7" customWidth="1"/>
    <col min="7686" max="7686" width="15.42578125" style="7" customWidth="1"/>
    <col min="7687" max="7687" width="8.5703125" style="7" customWidth="1"/>
    <col min="7688" max="7688" width="8.42578125" style="7" customWidth="1"/>
    <col min="7689" max="7689" width="5.42578125" style="7" customWidth="1"/>
    <col min="7690" max="7690" width="6.28515625" style="7" customWidth="1"/>
    <col min="7691" max="7691" width="7" style="7" customWidth="1"/>
    <col min="7692" max="7692" width="7.140625" style="7" customWidth="1"/>
    <col min="7693" max="7693" width="9.28515625" style="7" customWidth="1"/>
    <col min="7694" max="7694" width="7.7109375" style="7" customWidth="1"/>
    <col min="7695" max="7695" width="7.5703125" style="7" customWidth="1"/>
    <col min="7696" max="7696" width="4.42578125" style="7" customWidth="1"/>
    <col min="7697" max="7697" width="5.42578125" style="7" customWidth="1"/>
    <col min="7698" max="7698" width="8.5703125" style="7" customWidth="1"/>
    <col min="7699" max="7699" width="9.42578125" style="7" customWidth="1"/>
    <col min="7700" max="7700" width="12" style="7" customWidth="1"/>
    <col min="7701" max="7916" width="9.140625" style="7"/>
    <col min="7917" max="7917" width="4.140625" style="7" customWidth="1"/>
    <col min="7918" max="7918" width="23" style="7" customWidth="1"/>
    <col min="7919" max="7919" width="20.42578125" style="7" customWidth="1"/>
    <col min="7920" max="7920" width="9" style="7" customWidth="1"/>
    <col min="7921" max="7921" width="15.42578125" style="7" customWidth="1"/>
    <col min="7922" max="7922" width="8.5703125" style="7" customWidth="1"/>
    <col min="7923" max="7923" width="11" style="7" customWidth="1"/>
    <col min="7924" max="7924" width="8.140625" style="7" customWidth="1"/>
    <col min="7925" max="7925" width="7.85546875" style="7" customWidth="1"/>
    <col min="7926" max="7926" width="12.7109375" style="7" customWidth="1"/>
    <col min="7927" max="7927" width="8.28515625" style="7" customWidth="1"/>
    <col min="7928" max="7928" width="9.28515625" style="7" customWidth="1"/>
    <col min="7929" max="7929" width="7.7109375" style="7" customWidth="1"/>
    <col min="7930" max="7930" width="7.5703125" style="7" customWidth="1"/>
    <col min="7931" max="7931" width="7.42578125" style="7" customWidth="1"/>
    <col min="7932" max="7932" width="7.28515625" style="7" customWidth="1"/>
    <col min="7933" max="7933" width="8.5703125" style="7" customWidth="1"/>
    <col min="7934" max="7934" width="9.42578125" style="7" customWidth="1"/>
    <col min="7935" max="7935" width="12" style="7" customWidth="1"/>
    <col min="7936" max="7936" width="9.140625" style="7"/>
    <col min="7937" max="7937" width="13.5703125" style="7" bestFit="1" customWidth="1"/>
    <col min="7938" max="7938" width="4.140625" style="7" customWidth="1"/>
    <col min="7939" max="7939" width="12.7109375" style="7" customWidth="1"/>
    <col min="7940" max="7940" width="14.85546875" style="7" customWidth="1"/>
    <col min="7941" max="7941" width="7.42578125" style="7" customWidth="1"/>
    <col min="7942" max="7942" width="15.42578125" style="7" customWidth="1"/>
    <col min="7943" max="7943" width="8.5703125" style="7" customWidth="1"/>
    <col min="7944" max="7944" width="8.42578125" style="7" customWidth="1"/>
    <col min="7945" max="7945" width="5.42578125" style="7" customWidth="1"/>
    <col min="7946" max="7946" width="6.28515625" style="7" customWidth="1"/>
    <col min="7947" max="7947" width="7" style="7" customWidth="1"/>
    <col min="7948" max="7948" width="7.140625" style="7" customWidth="1"/>
    <col min="7949" max="7949" width="9.28515625" style="7" customWidth="1"/>
    <col min="7950" max="7950" width="7.7109375" style="7" customWidth="1"/>
    <col min="7951" max="7951" width="7.5703125" style="7" customWidth="1"/>
    <col min="7952" max="7952" width="4.42578125" style="7" customWidth="1"/>
    <col min="7953" max="7953" width="5.42578125" style="7" customWidth="1"/>
    <col min="7954" max="7954" width="8.5703125" style="7" customWidth="1"/>
    <col min="7955" max="7955" width="9.42578125" style="7" customWidth="1"/>
    <col min="7956" max="7956" width="12" style="7" customWidth="1"/>
    <col min="7957" max="8172" width="9.140625" style="7"/>
    <col min="8173" max="8173" width="4.140625" style="7" customWidth="1"/>
    <col min="8174" max="8174" width="23" style="7" customWidth="1"/>
    <col min="8175" max="8175" width="20.42578125" style="7" customWidth="1"/>
    <col min="8176" max="8176" width="9" style="7" customWidth="1"/>
    <col min="8177" max="8177" width="15.42578125" style="7" customWidth="1"/>
    <col min="8178" max="8178" width="8.5703125" style="7" customWidth="1"/>
    <col min="8179" max="8179" width="11" style="7" customWidth="1"/>
    <col min="8180" max="8180" width="8.140625" style="7" customWidth="1"/>
    <col min="8181" max="8181" width="7.85546875" style="7" customWidth="1"/>
    <col min="8182" max="8182" width="12.7109375" style="7" customWidth="1"/>
    <col min="8183" max="8183" width="8.28515625" style="7" customWidth="1"/>
    <col min="8184" max="8184" width="9.28515625" style="7" customWidth="1"/>
    <col min="8185" max="8185" width="7.7109375" style="7" customWidth="1"/>
    <col min="8186" max="8186" width="7.5703125" style="7" customWidth="1"/>
    <col min="8187" max="8187" width="7.42578125" style="7" customWidth="1"/>
    <col min="8188" max="8188" width="7.28515625" style="7" customWidth="1"/>
    <col min="8189" max="8189" width="8.5703125" style="7" customWidth="1"/>
    <col min="8190" max="8190" width="9.42578125" style="7" customWidth="1"/>
    <col min="8191" max="8191" width="12" style="7" customWidth="1"/>
    <col min="8192" max="8192" width="9.140625" style="7"/>
    <col min="8193" max="8193" width="13.5703125" style="7" bestFit="1" customWidth="1"/>
    <col min="8194" max="8194" width="4.140625" style="7" customWidth="1"/>
    <col min="8195" max="8195" width="12.7109375" style="7" customWidth="1"/>
    <col min="8196" max="8196" width="14.85546875" style="7" customWidth="1"/>
    <col min="8197" max="8197" width="7.42578125" style="7" customWidth="1"/>
    <col min="8198" max="8198" width="15.42578125" style="7" customWidth="1"/>
    <col min="8199" max="8199" width="8.5703125" style="7" customWidth="1"/>
    <col min="8200" max="8200" width="8.42578125" style="7" customWidth="1"/>
    <col min="8201" max="8201" width="5.42578125" style="7" customWidth="1"/>
    <col min="8202" max="8202" width="6.28515625" style="7" customWidth="1"/>
    <col min="8203" max="8203" width="7" style="7" customWidth="1"/>
    <col min="8204" max="8204" width="7.140625" style="7" customWidth="1"/>
    <col min="8205" max="8205" width="9.28515625" style="7" customWidth="1"/>
    <col min="8206" max="8206" width="7.7109375" style="7" customWidth="1"/>
    <col min="8207" max="8207" width="7.5703125" style="7" customWidth="1"/>
    <col min="8208" max="8208" width="4.42578125" style="7" customWidth="1"/>
    <col min="8209" max="8209" width="5.42578125" style="7" customWidth="1"/>
    <col min="8210" max="8210" width="8.5703125" style="7" customWidth="1"/>
    <col min="8211" max="8211" width="9.42578125" style="7" customWidth="1"/>
    <col min="8212" max="8212" width="12" style="7" customWidth="1"/>
    <col min="8213" max="8428" width="9.140625" style="7"/>
    <col min="8429" max="8429" width="4.140625" style="7" customWidth="1"/>
    <col min="8430" max="8430" width="23" style="7" customWidth="1"/>
    <col min="8431" max="8431" width="20.42578125" style="7" customWidth="1"/>
    <col min="8432" max="8432" width="9" style="7" customWidth="1"/>
    <col min="8433" max="8433" width="15.42578125" style="7" customWidth="1"/>
    <col min="8434" max="8434" width="8.5703125" style="7" customWidth="1"/>
    <col min="8435" max="8435" width="11" style="7" customWidth="1"/>
    <col min="8436" max="8436" width="8.140625" style="7" customWidth="1"/>
    <col min="8437" max="8437" width="7.85546875" style="7" customWidth="1"/>
    <col min="8438" max="8438" width="12.7109375" style="7" customWidth="1"/>
    <col min="8439" max="8439" width="8.28515625" style="7" customWidth="1"/>
    <col min="8440" max="8440" width="9.28515625" style="7" customWidth="1"/>
    <col min="8441" max="8441" width="7.7109375" style="7" customWidth="1"/>
    <col min="8442" max="8442" width="7.5703125" style="7" customWidth="1"/>
    <col min="8443" max="8443" width="7.42578125" style="7" customWidth="1"/>
    <col min="8444" max="8444" width="7.28515625" style="7" customWidth="1"/>
    <col min="8445" max="8445" width="8.5703125" style="7" customWidth="1"/>
    <col min="8446" max="8446" width="9.42578125" style="7" customWidth="1"/>
    <col min="8447" max="8447" width="12" style="7" customWidth="1"/>
    <col min="8448" max="8448" width="9.140625" style="7"/>
    <col min="8449" max="8449" width="13.5703125" style="7" bestFit="1" customWidth="1"/>
    <col min="8450" max="8450" width="4.140625" style="7" customWidth="1"/>
    <col min="8451" max="8451" width="12.7109375" style="7" customWidth="1"/>
    <col min="8452" max="8452" width="14.85546875" style="7" customWidth="1"/>
    <col min="8453" max="8453" width="7.42578125" style="7" customWidth="1"/>
    <col min="8454" max="8454" width="15.42578125" style="7" customWidth="1"/>
    <col min="8455" max="8455" width="8.5703125" style="7" customWidth="1"/>
    <col min="8456" max="8456" width="8.42578125" style="7" customWidth="1"/>
    <col min="8457" max="8457" width="5.42578125" style="7" customWidth="1"/>
    <col min="8458" max="8458" width="6.28515625" style="7" customWidth="1"/>
    <col min="8459" max="8459" width="7" style="7" customWidth="1"/>
    <col min="8460" max="8460" width="7.140625" style="7" customWidth="1"/>
    <col min="8461" max="8461" width="9.28515625" style="7" customWidth="1"/>
    <col min="8462" max="8462" width="7.7109375" style="7" customWidth="1"/>
    <col min="8463" max="8463" width="7.5703125" style="7" customWidth="1"/>
    <col min="8464" max="8464" width="4.42578125" style="7" customWidth="1"/>
    <col min="8465" max="8465" width="5.42578125" style="7" customWidth="1"/>
    <col min="8466" max="8466" width="8.5703125" style="7" customWidth="1"/>
    <col min="8467" max="8467" width="9.42578125" style="7" customWidth="1"/>
    <col min="8468" max="8468" width="12" style="7" customWidth="1"/>
    <col min="8469" max="8684" width="9.140625" style="7"/>
    <col min="8685" max="8685" width="4.140625" style="7" customWidth="1"/>
    <col min="8686" max="8686" width="23" style="7" customWidth="1"/>
    <col min="8687" max="8687" width="20.42578125" style="7" customWidth="1"/>
    <col min="8688" max="8688" width="9" style="7" customWidth="1"/>
    <col min="8689" max="8689" width="15.42578125" style="7" customWidth="1"/>
    <col min="8690" max="8690" width="8.5703125" style="7" customWidth="1"/>
    <col min="8691" max="8691" width="11" style="7" customWidth="1"/>
    <col min="8692" max="8692" width="8.140625" style="7" customWidth="1"/>
    <col min="8693" max="8693" width="7.85546875" style="7" customWidth="1"/>
    <col min="8694" max="8694" width="12.7109375" style="7" customWidth="1"/>
    <col min="8695" max="8695" width="8.28515625" style="7" customWidth="1"/>
    <col min="8696" max="8696" width="9.28515625" style="7" customWidth="1"/>
    <col min="8697" max="8697" width="7.7109375" style="7" customWidth="1"/>
    <col min="8698" max="8698" width="7.5703125" style="7" customWidth="1"/>
    <col min="8699" max="8699" width="7.42578125" style="7" customWidth="1"/>
    <col min="8700" max="8700" width="7.28515625" style="7" customWidth="1"/>
    <col min="8701" max="8701" width="8.5703125" style="7" customWidth="1"/>
    <col min="8702" max="8702" width="9.42578125" style="7" customWidth="1"/>
    <col min="8703" max="8703" width="12" style="7" customWidth="1"/>
    <col min="8704" max="8704" width="9.140625" style="7"/>
    <col min="8705" max="8705" width="13.5703125" style="7" bestFit="1" customWidth="1"/>
    <col min="8706" max="8706" width="4.140625" style="7" customWidth="1"/>
    <col min="8707" max="8707" width="12.7109375" style="7" customWidth="1"/>
    <col min="8708" max="8708" width="14.85546875" style="7" customWidth="1"/>
    <col min="8709" max="8709" width="7.42578125" style="7" customWidth="1"/>
    <col min="8710" max="8710" width="15.42578125" style="7" customWidth="1"/>
    <col min="8711" max="8711" width="8.5703125" style="7" customWidth="1"/>
    <col min="8712" max="8712" width="8.42578125" style="7" customWidth="1"/>
    <col min="8713" max="8713" width="5.42578125" style="7" customWidth="1"/>
    <col min="8714" max="8714" width="6.28515625" style="7" customWidth="1"/>
    <col min="8715" max="8715" width="7" style="7" customWidth="1"/>
    <col min="8716" max="8716" width="7.140625" style="7" customWidth="1"/>
    <col min="8717" max="8717" width="9.28515625" style="7" customWidth="1"/>
    <col min="8718" max="8718" width="7.7109375" style="7" customWidth="1"/>
    <col min="8719" max="8719" width="7.5703125" style="7" customWidth="1"/>
    <col min="8720" max="8720" width="4.42578125" style="7" customWidth="1"/>
    <col min="8721" max="8721" width="5.42578125" style="7" customWidth="1"/>
    <col min="8722" max="8722" width="8.5703125" style="7" customWidth="1"/>
    <col min="8723" max="8723" width="9.42578125" style="7" customWidth="1"/>
    <col min="8724" max="8724" width="12" style="7" customWidth="1"/>
    <col min="8725" max="8940" width="9.140625" style="7"/>
    <col min="8941" max="8941" width="4.140625" style="7" customWidth="1"/>
    <col min="8942" max="8942" width="23" style="7" customWidth="1"/>
    <col min="8943" max="8943" width="20.42578125" style="7" customWidth="1"/>
    <col min="8944" max="8944" width="9" style="7" customWidth="1"/>
    <col min="8945" max="8945" width="15.42578125" style="7" customWidth="1"/>
    <col min="8946" max="8946" width="8.5703125" style="7" customWidth="1"/>
    <col min="8947" max="8947" width="11" style="7" customWidth="1"/>
    <col min="8948" max="8948" width="8.140625" style="7" customWidth="1"/>
    <col min="8949" max="8949" width="7.85546875" style="7" customWidth="1"/>
    <col min="8950" max="8950" width="12.7109375" style="7" customWidth="1"/>
    <col min="8951" max="8951" width="8.28515625" style="7" customWidth="1"/>
    <col min="8952" max="8952" width="9.28515625" style="7" customWidth="1"/>
    <col min="8953" max="8953" width="7.7109375" style="7" customWidth="1"/>
    <col min="8954" max="8954" width="7.5703125" style="7" customWidth="1"/>
    <col min="8955" max="8955" width="7.42578125" style="7" customWidth="1"/>
    <col min="8956" max="8956" width="7.28515625" style="7" customWidth="1"/>
    <col min="8957" max="8957" width="8.5703125" style="7" customWidth="1"/>
    <col min="8958" max="8958" width="9.42578125" style="7" customWidth="1"/>
    <col min="8959" max="8959" width="12" style="7" customWidth="1"/>
    <col min="8960" max="8960" width="9.140625" style="7"/>
    <col min="8961" max="8961" width="13.5703125" style="7" bestFit="1" customWidth="1"/>
    <col min="8962" max="8962" width="4.140625" style="7" customWidth="1"/>
    <col min="8963" max="8963" width="12.7109375" style="7" customWidth="1"/>
    <col min="8964" max="8964" width="14.85546875" style="7" customWidth="1"/>
    <col min="8965" max="8965" width="7.42578125" style="7" customWidth="1"/>
    <col min="8966" max="8966" width="15.42578125" style="7" customWidth="1"/>
    <col min="8967" max="8967" width="8.5703125" style="7" customWidth="1"/>
    <col min="8968" max="8968" width="8.42578125" style="7" customWidth="1"/>
    <col min="8969" max="8969" width="5.42578125" style="7" customWidth="1"/>
    <col min="8970" max="8970" width="6.28515625" style="7" customWidth="1"/>
    <col min="8971" max="8971" width="7" style="7" customWidth="1"/>
    <col min="8972" max="8972" width="7.140625" style="7" customWidth="1"/>
    <col min="8973" max="8973" width="9.28515625" style="7" customWidth="1"/>
    <col min="8974" max="8974" width="7.7109375" style="7" customWidth="1"/>
    <col min="8975" max="8975" width="7.5703125" style="7" customWidth="1"/>
    <col min="8976" max="8976" width="4.42578125" style="7" customWidth="1"/>
    <col min="8977" max="8977" width="5.42578125" style="7" customWidth="1"/>
    <col min="8978" max="8978" width="8.5703125" style="7" customWidth="1"/>
    <col min="8979" max="8979" width="9.42578125" style="7" customWidth="1"/>
    <col min="8980" max="8980" width="12" style="7" customWidth="1"/>
    <col min="8981" max="9196" width="9.140625" style="7"/>
    <col min="9197" max="9197" width="4.140625" style="7" customWidth="1"/>
    <col min="9198" max="9198" width="23" style="7" customWidth="1"/>
    <col min="9199" max="9199" width="20.42578125" style="7" customWidth="1"/>
    <col min="9200" max="9200" width="9" style="7" customWidth="1"/>
    <col min="9201" max="9201" width="15.42578125" style="7" customWidth="1"/>
    <col min="9202" max="9202" width="8.5703125" style="7" customWidth="1"/>
    <col min="9203" max="9203" width="11" style="7" customWidth="1"/>
    <col min="9204" max="9204" width="8.140625" style="7" customWidth="1"/>
    <col min="9205" max="9205" width="7.85546875" style="7" customWidth="1"/>
    <col min="9206" max="9206" width="12.7109375" style="7" customWidth="1"/>
    <col min="9207" max="9207" width="8.28515625" style="7" customWidth="1"/>
    <col min="9208" max="9208" width="9.28515625" style="7" customWidth="1"/>
    <col min="9209" max="9209" width="7.7109375" style="7" customWidth="1"/>
    <col min="9210" max="9210" width="7.5703125" style="7" customWidth="1"/>
    <col min="9211" max="9211" width="7.42578125" style="7" customWidth="1"/>
    <col min="9212" max="9212" width="7.28515625" style="7" customWidth="1"/>
    <col min="9213" max="9213" width="8.5703125" style="7" customWidth="1"/>
    <col min="9214" max="9214" width="9.42578125" style="7" customWidth="1"/>
    <col min="9215" max="9215" width="12" style="7" customWidth="1"/>
    <col min="9216" max="9216" width="9.140625" style="7"/>
    <col min="9217" max="9217" width="13.5703125" style="7" bestFit="1" customWidth="1"/>
    <col min="9218" max="9218" width="4.140625" style="7" customWidth="1"/>
    <col min="9219" max="9219" width="12.7109375" style="7" customWidth="1"/>
    <col min="9220" max="9220" width="14.85546875" style="7" customWidth="1"/>
    <col min="9221" max="9221" width="7.42578125" style="7" customWidth="1"/>
    <col min="9222" max="9222" width="15.42578125" style="7" customWidth="1"/>
    <col min="9223" max="9223" width="8.5703125" style="7" customWidth="1"/>
    <col min="9224" max="9224" width="8.42578125" style="7" customWidth="1"/>
    <col min="9225" max="9225" width="5.42578125" style="7" customWidth="1"/>
    <col min="9226" max="9226" width="6.28515625" style="7" customWidth="1"/>
    <col min="9227" max="9227" width="7" style="7" customWidth="1"/>
    <col min="9228" max="9228" width="7.140625" style="7" customWidth="1"/>
    <col min="9229" max="9229" width="9.28515625" style="7" customWidth="1"/>
    <col min="9230" max="9230" width="7.7109375" style="7" customWidth="1"/>
    <col min="9231" max="9231" width="7.5703125" style="7" customWidth="1"/>
    <col min="9232" max="9232" width="4.42578125" style="7" customWidth="1"/>
    <col min="9233" max="9233" width="5.42578125" style="7" customWidth="1"/>
    <col min="9234" max="9234" width="8.5703125" style="7" customWidth="1"/>
    <col min="9235" max="9235" width="9.42578125" style="7" customWidth="1"/>
    <col min="9236" max="9236" width="12" style="7" customWidth="1"/>
    <col min="9237" max="9452" width="9.140625" style="7"/>
    <col min="9453" max="9453" width="4.140625" style="7" customWidth="1"/>
    <col min="9454" max="9454" width="23" style="7" customWidth="1"/>
    <col min="9455" max="9455" width="20.42578125" style="7" customWidth="1"/>
    <col min="9456" max="9456" width="9" style="7" customWidth="1"/>
    <col min="9457" max="9457" width="15.42578125" style="7" customWidth="1"/>
    <col min="9458" max="9458" width="8.5703125" style="7" customWidth="1"/>
    <col min="9459" max="9459" width="11" style="7" customWidth="1"/>
    <col min="9460" max="9460" width="8.140625" style="7" customWidth="1"/>
    <col min="9461" max="9461" width="7.85546875" style="7" customWidth="1"/>
    <col min="9462" max="9462" width="12.7109375" style="7" customWidth="1"/>
    <col min="9463" max="9463" width="8.28515625" style="7" customWidth="1"/>
    <col min="9464" max="9464" width="9.28515625" style="7" customWidth="1"/>
    <col min="9465" max="9465" width="7.7109375" style="7" customWidth="1"/>
    <col min="9466" max="9466" width="7.5703125" style="7" customWidth="1"/>
    <col min="9467" max="9467" width="7.42578125" style="7" customWidth="1"/>
    <col min="9468" max="9468" width="7.28515625" style="7" customWidth="1"/>
    <col min="9469" max="9469" width="8.5703125" style="7" customWidth="1"/>
    <col min="9470" max="9470" width="9.42578125" style="7" customWidth="1"/>
    <col min="9471" max="9471" width="12" style="7" customWidth="1"/>
    <col min="9472" max="9472" width="9.140625" style="7"/>
    <col min="9473" max="9473" width="13.5703125" style="7" bestFit="1" customWidth="1"/>
    <col min="9474" max="9474" width="4.140625" style="7" customWidth="1"/>
    <col min="9475" max="9475" width="12.7109375" style="7" customWidth="1"/>
    <col min="9476" max="9476" width="14.85546875" style="7" customWidth="1"/>
    <col min="9477" max="9477" width="7.42578125" style="7" customWidth="1"/>
    <col min="9478" max="9478" width="15.42578125" style="7" customWidth="1"/>
    <col min="9479" max="9479" width="8.5703125" style="7" customWidth="1"/>
    <col min="9480" max="9480" width="8.42578125" style="7" customWidth="1"/>
    <col min="9481" max="9481" width="5.42578125" style="7" customWidth="1"/>
    <col min="9482" max="9482" width="6.28515625" style="7" customWidth="1"/>
    <col min="9483" max="9483" width="7" style="7" customWidth="1"/>
    <col min="9484" max="9484" width="7.140625" style="7" customWidth="1"/>
    <col min="9485" max="9485" width="9.28515625" style="7" customWidth="1"/>
    <col min="9486" max="9486" width="7.7109375" style="7" customWidth="1"/>
    <col min="9487" max="9487" width="7.5703125" style="7" customWidth="1"/>
    <col min="9488" max="9488" width="4.42578125" style="7" customWidth="1"/>
    <col min="9489" max="9489" width="5.42578125" style="7" customWidth="1"/>
    <col min="9490" max="9490" width="8.5703125" style="7" customWidth="1"/>
    <col min="9491" max="9491" width="9.42578125" style="7" customWidth="1"/>
    <col min="9492" max="9492" width="12" style="7" customWidth="1"/>
    <col min="9493" max="9708" width="9.140625" style="7"/>
    <col min="9709" max="9709" width="4.140625" style="7" customWidth="1"/>
    <col min="9710" max="9710" width="23" style="7" customWidth="1"/>
    <col min="9711" max="9711" width="20.42578125" style="7" customWidth="1"/>
    <col min="9712" max="9712" width="9" style="7" customWidth="1"/>
    <col min="9713" max="9713" width="15.42578125" style="7" customWidth="1"/>
    <col min="9714" max="9714" width="8.5703125" style="7" customWidth="1"/>
    <col min="9715" max="9715" width="11" style="7" customWidth="1"/>
    <col min="9716" max="9716" width="8.140625" style="7" customWidth="1"/>
    <col min="9717" max="9717" width="7.85546875" style="7" customWidth="1"/>
    <col min="9718" max="9718" width="12.7109375" style="7" customWidth="1"/>
    <col min="9719" max="9719" width="8.28515625" style="7" customWidth="1"/>
    <col min="9720" max="9720" width="9.28515625" style="7" customWidth="1"/>
    <col min="9721" max="9721" width="7.7109375" style="7" customWidth="1"/>
    <col min="9722" max="9722" width="7.5703125" style="7" customWidth="1"/>
    <col min="9723" max="9723" width="7.42578125" style="7" customWidth="1"/>
    <col min="9724" max="9724" width="7.28515625" style="7" customWidth="1"/>
    <col min="9725" max="9725" width="8.5703125" style="7" customWidth="1"/>
    <col min="9726" max="9726" width="9.42578125" style="7" customWidth="1"/>
    <col min="9727" max="9727" width="12" style="7" customWidth="1"/>
    <col min="9728" max="9728" width="9.140625" style="7"/>
    <col min="9729" max="9729" width="13.5703125" style="7" bestFit="1" customWidth="1"/>
    <col min="9730" max="9730" width="4.140625" style="7" customWidth="1"/>
    <col min="9731" max="9731" width="12.7109375" style="7" customWidth="1"/>
    <col min="9732" max="9732" width="14.85546875" style="7" customWidth="1"/>
    <col min="9733" max="9733" width="7.42578125" style="7" customWidth="1"/>
    <col min="9734" max="9734" width="15.42578125" style="7" customWidth="1"/>
    <col min="9735" max="9735" width="8.5703125" style="7" customWidth="1"/>
    <col min="9736" max="9736" width="8.42578125" style="7" customWidth="1"/>
    <col min="9737" max="9737" width="5.42578125" style="7" customWidth="1"/>
    <col min="9738" max="9738" width="6.28515625" style="7" customWidth="1"/>
    <col min="9739" max="9739" width="7" style="7" customWidth="1"/>
    <col min="9740" max="9740" width="7.140625" style="7" customWidth="1"/>
    <col min="9741" max="9741" width="9.28515625" style="7" customWidth="1"/>
    <col min="9742" max="9742" width="7.7109375" style="7" customWidth="1"/>
    <col min="9743" max="9743" width="7.5703125" style="7" customWidth="1"/>
    <col min="9744" max="9744" width="4.42578125" style="7" customWidth="1"/>
    <col min="9745" max="9745" width="5.42578125" style="7" customWidth="1"/>
    <col min="9746" max="9746" width="8.5703125" style="7" customWidth="1"/>
    <col min="9747" max="9747" width="9.42578125" style="7" customWidth="1"/>
    <col min="9748" max="9748" width="12" style="7" customWidth="1"/>
    <col min="9749" max="9964" width="9.140625" style="7"/>
    <col min="9965" max="9965" width="4.140625" style="7" customWidth="1"/>
    <col min="9966" max="9966" width="23" style="7" customWidth="1"/>
    <col min="9967" max="9967" width="20.42578125" style="7" customWidth="1"/>
    <col min="9968" max="9968" width="9" style="7" customWidth="1"/>
    <col min="9969" max="9969" width="15.42578125" style="7" customWidth="1"/>
    <col min="9970" max="9970" width="8.5703125" style="7" customWidth="1"/>
    <col min="9971" max="9971" width="11" style="7" customWidth="1"/>
    <col min="9972" max="9972" width="8.140625" style="7" customWidth="1"/>
    <col min="9973" max="9973" width="7.85546875" style="7" customWidth="1"/>
    <col min="9974" max="9974" width="12.7109375" style="7" customWidth="1"/>
    <col min="9975" max="9975" width="8.28515625" style="7" customWidth="1"/>
    <col min="9976" max="9976" width="9.28515625" style="7" customWidth="1"/>
    <col min="9977" max="9977" width="7.7109375" style="7" customWidth="1"/>
    <col min="9978" max="9978" width="7.5703125" style="7" customWidth="1"/>
    <col min="9979" max="9979" width="7.42578125" style="7" customWidth="1"/>
    <col min="9980" max="9980" width="7.28515625" style="7" customWidth="1"/>
    <col min="9981" max="9981" width="8.5703125" style="7" customWidth="1"/>
    <col min="9982" max="9982" width="9.42578125" style="7" customWidth="1"/>
    <col min="9983" max="9983" width="12" style="7" customWidth="1"/>
    <col min="9984" max="9984" width="9.140625" style="7"/>
    <col min="9985" max="9985" width="13.5703125" style="7" bestFit="1" customWidth="1"/>
    <col min="9986" max="9986" width="4.140625" style="7" customWidth="1"/>
    <col min="9987" max="9987" width="12.7109375" style="7" customWidth="1"/>
    <col min="9988" max="9988" width="14.85546875" style="7" customWidth="1"/>
    <col min="9989" max="9989" width="7.42578125" style="7" customWidth="1"/>
    <col min="9990" max="9990" width="15.42578125" style="7" customWidth="1"/>
    <col min="9991" max="9991" width="8.5703125" style="7" customWidth="1"/>
    <col min="9992" max="9992" width="8.42578125" style="7" customWidth="1"/>
    <col min="9993" max="9993" width="5.42578125" style="7" customWidth="1"/>
    <col min="9994" max="9994" width="6.28515625" style="7" customWidth="1"/>
    <col min="9995" max="9995" width="7" style="7" customWidth="1"/>
    <col min="9996" max="9996" width="7.140625" style="7" customWidth="1"/>
    <col min="9997" max="9997" width="9.28515625" style="7" customWidth="1"/>
    <col min="9998" max="9998" width="7.7109375" style="7" customWidth="1"/>
    <col min="9999" max="9999" width="7.5703125" style="7" customWidth="1"/>
    <col min="10000" max="10000" width="4.42578125" style="7" customWidth="1"/>
    <col min="10001" max="10001" width="5.42578125" style="7" customWidth="1"/>
    <col min="10002" max="10002" width="8.5703125" style="7" customWidth="1"/>
    <col min="10003" max="10003" width="9.42578125" style="7" customWidth="1"/>
    <col min="10004" max="10004" width="12" style="7" customWidth="1"/>
    <col min="10005" max="10220" width="9.140625" style="7"/>
    <col min="10221" max="10221" width="4.140625" style="7" customWidth="1"/>
    <col min="10222" max="10222" width="23" style="7" customWidth="1"/>
    <col min="10223" max="10223" width="20.42578125" style="7" customWidth="1"/>
    <col min="10224" max="10224" width="9" style="7" customWidth="1"/>
    <col min="10225" max="10225" width="15.42578125" style="7" customWidth="1"/>
    <col min="10226" max="10226" width="8.5703125" style="7" customWidth="1"/>
    <col min="10227" max="10227" width="11" style="7" customWidth="1"/>
    <col min="10228" max="10228" width="8.140625" style="7" customWidth="1"/>
    <col min="10229" max="10229" width="7.85546875" style="7" customWidth="1"/>
    <col min="10230" max="10230" width="12.7109375" style="7" customWidth="1"/>
    <col min="10231" max="10231" width="8.28515625" style="7" customWidth="1"/>
    <col min="10232" max="10232" width="9.28515625" style="7" customWidth="1"/>
    <col min="10233" max="10233" width="7.7109375" style="7" customWidth="1"/>
    <col min="10234" max="10234" width="7.5703125" style="7" customWidth="1"/>
    <col min="10235" max="10235" width="7.42578125" style="7" customWidth="1"/>
    <col min="10236" max="10236" width="7.28515625" style="7" customWidth="1"/>
    <col min="10237" max="10237" width="8.5703125" style="7" customWidth="1"/>
    <col min="10238" max="10238" width="9.42578125" style="7" customWidth="1"/>
    <col min="10239" max="10239" width="12" style="7" customWidth="1"/>
    <col min="10240" max="10240" width="9.140625" style="7"/>
    <col min="10241" max="10241" width="13.5703125" style="7" bestFit="1" customWidth="1"/>
    <col min="10242" max="10242" width="4.140625" style="7" customWidth="1"/>
    <col min="10243" max="10243" width="12.7109375" style="7" customWidth="1"/>
    <col min="10244" max="10244" width="14.85546875" style="7" customWidth="1"/>
    <col min="10245" max="10245" width="7.42578125" style="7" customWidth="1"/>
    <col min="10246" max="10246" width="15.42578125" style="7" customWidth="1"/>
    <col min="10247" max="10247" width="8.5703125" style="7" customWidth="1"/>
    <col min="10248" max="10248" width="8.42578125" style="7" customWidth="1"/>
    <col min="10249" max="10249" width="5.42578125" style="7" customWidth="1"/>
    <col min="10250" max="10250" width="6.28515625" style="7" customWidth="1"/>
    <col min="10251" max="10251" width="7" style="7" customWidth="1"/>
    <col min="10252" max="10252" width="7.140625" style="7" customWidth="1"/>
    <col min="10253" max="10253" width="9.28515625" style="7" customWidth="1"/>
    <col min="10254" max="10254" width="7.7109375" style="7" customWidth="1"/>
    <col min="10255" max="10255" width="7.5703125" style="7" customWidth="1"/>
    <col min="10256" max="10256" width="4.42578125" style="7" customWidth="1"/>
    <col min="10257" max="10257" width="5.42578125" style="7" customWidth="1"/>
    <col min="10258" max="10258" width="8.5703125" style="7" customWidth="1"/>
    <col min="10259" max="10259" width="9.42578125" style="7" customWidth="1"/>
    <col min="10260" max="10260" width="12" style="7" customWidth="1"/>
    <col min="10261" max="10476" width="9.140625" style="7"/>
    <col min="10477" max="10477" width="4.140625" style="7" customWidth="1"/>
    <col min="10478" max="10478" width="23" style="7" customWidth="1"/>
    <col min="10479" max="10479" width="20.42578125" style="7" customWidth="1"/>
    <col min="10480" max="10480" width="9" style="7" customWidth="1"/>
    <col min="10481" max="10481" width="15.42578125" style="7" customWidth="1"/>
    <col min="10482" max="10482" width="8.5703125" style="7" customWidth="1"/>
    <col min="10483" max="10483" width="11" style="7" customWidth="1"/>
    <col min="10484" max="10484" width="8.140625" style="7" customWidth="1"/>
    <col min="10485" max="10485" width="7.85546875" style="7" customWidth="1"/>
    <col min="10486" max="10486" width="12.7109375" style="7" customWidth="1"/>
    <col min="10487" max="10487" width="8.28515625" style="7" customWidth="1"/>
    <col min="10488" max="10488" width="9.28515625" style="7" customWidth="1"/>
    <col min="10489" max="10489" width="7.7109375" style="7" customWidth="1"/>
    <col min="10490" max="10490" width="7.5703125" style="7" customWidth="1"/>
    <col min="10491" max="10491" width="7.42578125" style="7" customWidth="1"/>
    <col min="10492" max="10492" width="7.28515625" style="7" customWidth="1"/>
    <col min="10493" max="10493" width="8.5703125" style="7" customWidth="1"/>
    <col min="10494" max="10494" width="9.42578125" style="7" customWidth="1"/>
    <col min="10495" max="10495" width="12" style="7" customWidth="1"/>
    <col min="10496" max="10496" width="9.140625" style="7"/>
    <col min="10497" max="10497" width="13.5703125" style="7" bestFit="1" customWidth="1"/>
    <col min="10498" max="10498" width="4.140625" style="7" customWidth="1"/>
    <col min="10499" max="10499" width="12.7109375" style="7" customWidth="1"/>
    <col min="10500" max="10500" width="14.85546875" style="7" customWidth="1"/>
    <col min="10501" max="10501" width="7.42578125" style="7" customWidth="1"/>
    <col min="10502" max="10502" width="15.42578125" style="7" customWidth="1"/>
    <col min="10503" max="10503" width="8.5703125" style="7" customWidth="1"/>
    <col min="10504" max="10504" width="8.42578125" style="7" customWidth="1"/>
    <col min="10505" max="10505" width="5.42578125" style="7" customWidth="1"/>
    <col min="10506" max="10506" width="6.28515625" style="7" customWidth="1"/>
    <col min="10507" max="10507" width="7" style="7" customWidth="1"/>
    <col min="10508" max="10508" width="7.140625" style="7" customWidth="1"/>
    <col min="10509" max="10509" width="9.28515625" style="7" customWidth="1"/>
    <col min="10510" max="10510" width="7.7109375" style="7" customWidth="1"/>
    <col min="10511" max="10511" width="7.5703125" style="7" customWidth="1"/>
    <col min="10512" max="10512" width="4.42578125" style="7" customWidth="1"/>
    <col min="10513" max="10513" width="5.42578125" style="7" customWidth="1"/>
    <col min="10514" max="10514" width="8.5703125" style="7" customWidth="1"/>
    <col min="10515" max="10515" width="9.42578125" style="7" customWidth="1"/>
    <col min="10516" max="10516" width="12" style="7" customWidth="1"/>
    <col min="10517" max="10732" width="9.140625" style="7"/>
    <col min="10733" max="10733" width="4.140625" style="7" customWidth="1"/>
    <col min="10734" max="10734" width="23" style="7" customWidth="1"/>
    <col min="10735" max="10735" width="20.42578125" style="7" customWidth="1"/>
    <col min="10736" max="10736" width="9" style="7" customWidth="1"/>
    <col min="10737" max="10737" width="15.42578125" style="7" customWidth="1"/>
    <col min="10738" max="10738" width="8.5703125" style="7" customWidth="1"/>
    <col min="10739" max="10739" width="11" style="7" customWidth="1"/>
    <col min="10740" max="10740" width="8.140625" style="7" customWidth="1"/>
    <col min="10741" max="10741" width="7.85546875" style="7" customWidth="1"/>
    <col min="10742" max="10742" width="12.7109375" style="7" customWidth="1"/>
    <col min="10743" max="10743" width="8.28515625" style="7" customWidth="1"/>
    <col min="10744" max="10744" width="9.28515625" style="7" customWidth="1"/>
    <col min="10745" max="10745" width="7.7109375" style="7" customWidth="1"/>
    <col min="10746" max="10746" width="7.5703125" style="7" customWidth="1"/>
    <col min="10747" max="10747" width="7.42578125" style="7" customWidth="1"/>
    <col min="10748" max="10748" width="7.28515625" style="7" customWidth="1"/>
    <col min="10749" max="10749" width="8.5703125" style="7" customWidth="1"/>
    <col min="10750" max="10750" width="9.42578125" style="7" customWidth="1"/>
    <col min="10751" max="10751" width="12" style="7" customWidth="1"/>
    <col min="10752" max="10752" width="9.140625" style="7"/>
    <col min="10753" max="10753" width="13.5703125" style="7" bestFit="1" customWidth="1"/>
    <col min="10754" max="10754" width="4.140625" style="7" customWidth="1"/>
    <col min="10755" max="10755" width="12.7109375" style="7" customWidth="1"/>
    <col min="10756" max="10756" width="14.85546875" style="7" customWidth="1"/>
    <col min="10757" max="10757" width="7.42578125" style="7" customWidth="1"/>
    <col min="10758" max="10758" width="15.42578125" style="7" customWidth="1"/>
    <col min="10759" max="10759" width="8.5703125" style="7" customWidth="1"/>
    <col min="10760" max="10760" width="8.42578125" style="7" customWidth="1"/>
    <col min="10761" max="10761" width="5.42578125" style="7" customWidth="1"/>
    <col min="10762" max="10762" width="6.28515625" style="7" customWidth="1"/>
    <col min="10763" max="10763" width="7" style="7" customWidth="1"/>
    <col min="10764" max="10764" width="7.140625" style="7" customWidth="1"/>
    <col min="10765" max="10765" width="9.28515625" style="7" customWidth="1"/>
    <col min="10766" max="10766" width="7.7109375" style="7" customWidth="1"/>
    <col min="10767" max="10767" width="7.5703125" style="7" customWidth="1"/>
    <col min="10768" max="10768" width="4.42578125" style="7" customWidth="1"/>
    <col min="10769" max="10769" width="5.42578125" style="7" customWidth="1"/>
    <col min="10770" max="10770" width="8.5703125" style="7" customWidth="1"/>
    <col min="10771" max="10771" width="9.42578125" style="7" customWidth="1"/>
    <col min="10772" max="10772" width="12" style="7" customWidth="1"/>
    <col min="10773" max="10988" width="9.140625" style="7"/>
    <col min="10989" max="10989" width="4.140625" style="7" customWidth="1"/>
    <col min="10990" max="10990" width="23" style="7" customWidth="1"/>
    <col min="10991" max="10991" width="20.42578125" style="7" customWidth="1"/>
    <col min="10992" max="10992" width="9" style="7" customWidth="1"/>
    <col min="10993" max="10993" width="15.42578125" style="7" customWidth="1"/>
    <col min="10994" max="10994" width="8.5703125" style="7" customWidth="1"/>
    <col min="10995" max="10995" width="11" style="7" customWidth="1"/>
    <col min="10996" max="10996" width="8.140625" style="7" customWidth="1"/>
    <col min="10997" max="10997" width="7.85546875" style="7" customWidth="1"/>
    <col min="10998" max="10998" width="12.7109375" style="7" customWidth="1"/>
    <col min="10999" max="10999" width="8.28515625" style="7" customWidth="1"/>
    <col min="11000" max="11000" width="9.28515625" style="7" customWidth="1"/>
    <col min="11001" max="11001" width="7.7109375" style="7" customWidth="1"/>
    <col min="11002" max="11002" width="7.5703125" style="7" customWidth="1"/>
    <col min="11003" max="11003" width="7.42578125" style="7" customWidth="1"/>
    <col min="11004" max="11004" width="7.28515625" style="7" customWidth="1"/>
    <col min="11005" max="11005" width="8.5703125" style="7" customWidth="1"/>
    <col min="11006" max="11006" width="9.42578125" style="7" customWidth="1"/>
    <col min="11007" max="11007" width="12" style="7" customWidth="1"/>
    <col min="11008" max="11008" width="9.140625" style="7"/>
    <col min="11009" max="11009" width="13.5703125" style="7" bestFit="1" customWidth="1"/>
    <col min="11010" max="11010" width="4.140625" style="7" customWidth="1"/>
    <col min="11011" max="11011" width="12.7109375" style="7" customWidth="1"/>
    <col min="11012" max="11012" width="14.85546875" style="7" customWidth="1"/>
    <col min="11013" max="11013" width="7.42578125" style="7" customWidth="1"/>
    <col min="11014" max="11014" width="15.42578125" style="7" customWidth="1"/>
    <col min="11015" max="11015" width="8.5703125" style="7" customWidth="1"/>
    <col min="11016" max="11016" width="8.42578125" style="7" customWidth="1"/>
    <col min="11017" max="11017" width="5.42578125" style="7" customWidth="1"/>
    <col min="11018" max="11018" width="6.28515625" style="7" customWidth="1"/>
    <col min="11019" max="11019" width="7" style="7" customWidth="1"/>
    <col min="11020" max="11020" width="7.140625" style="7" customWidth="1"/>
    <col min="11021" max="11021" width="9.28515625" style="7" customWidth="1"/>
    <col min="11022" max="11022" width="7.7109375" style="7" customWidth="1"/>
    <col min="11023" max="11023" width="7.5703125" style="7" customWidth="1"/>
    <col min="11024" max="11024" width="4.42578125" style="7" customWidth="1"/>
    <col min="11025" max="11025" width="5.42578125" style="7" customWidth="1"/>
    <col min="11026" max="11026" width="8.5703125" style="7" customWidth="1"/>
    <col min="11027" max="11027" width="9.42578125" style="7" customWidth="1"/>
    <col min="11028" max="11028" width="12" style="7" customWidth="1"/>
    <col min="11029" max="11244" width="9.140625" style="7"/>
    <col min="11245" max="11245" width="4.140625" style="7" customWidth="1"/>
    <col min="11246" max="11246" width="23" style="7" customWidth="1"/>
    <col min="11247" max="11247" width="20.42578125" style="7" customWidth="1"/>
    <col min="11248" max="11248" width="9" style="7" customWidth="1"/>
    <col min="11249" max="11249" width="15.42578125" style="7" customWidth="1"/>
    <col min="11250" max="11250" width="8.5703125" style="7" customWidth="1"/>
    <col min="11251" max="11251" width="11" style="7" customWidth="1"/>
    <col min="11252" max="11252" width="8.140625" style="7" customWidth="1"/>
    <col min="11253" max="11253" width="7.85546875" style="7" customWidth="1"/>
    <col min="11254" max="11254" width="12.7109375" style="7" customWidth="1"/>
    <col min="11255" max="11255" width="8.28515625" style="7" customWidth="1"/>
    <col min="11256" max="11256" width="9.28515625" style="7" customWidth="1"/>
    <col min="11257" max="11257" width="7.7109375" style="7" customWidth="1"/>
    <col min="11258" max="11258" width="7.5703125" style="7" customWidth="1"/>
    <col min="11259" max="11259" width="7.42578125" style="7" customWidth="1"/>
    <col min="11260" max="11260" width="7.28515625" style="7" customWidth="1"/>
    <col min="11261" max="11261" width="8.5703125" style="7" customWidth="1"/>
    <col min="11262" max="11262" width="9.42578125" style="7" customWidth="1"/>
    <col min="11263" max="11263" width="12" style="7" customWidth="1"/>
    <col min="11264" max="11264" width="9.140625" style="7"/>
    <col min="11265" max="11265" width="13.5703125" style="7" bestFit="1" customWidth="1"/>
    <col min="11266" max="11266" width="4.140625" style="7" customWidth="1"/>
    <col min="11267" max="11267" width="12.7109375" style="7" customWidth="1"/>
    <col min="11268" max="11268" width="14.85546875" style="7" customWidth="1"/>
    <col min="11269" max="11269" width="7.42578125" style="7" customWidth="1"/>
    <col min="11270" max="11270" width="15.42578125" style="7" customWidth="1"/>
    <col min="11271" max="11271" width="8.5703125" style="7" customWidth="1"/>
    <col min="11272" max="11272" width="8.42578125" style="7" customWidth="1"/>
    <col min="11273" max="11273" width="5.42578125" style="7" customWidth="1"/>
    <col min="11274" max="11274" width="6.28515625" style="7" customWidth="1"/>
    <col min="11275" max="11275" width="7" style="7" customWidth="1"/>
    <col min="11276" max="11276" width="7.140625" style="7" customWidth="1"/>
    <col min="11277" max="11277" width="9.28515625" style="7" customWidth="1"/>
    <col min="11278" max="11278" width="7.7109375" style="7" customWidth="1"/>
    <col min="11279" max="11279" width="7.5703125" style="7" customWidth="1"/>
    <col min="11280" max="11280" width="4.42578125" style="7" customWidth="1"/>
    <col min="11281" max="11281" width="5.42578125" style="7" customWidth="1"/>
    <col min="11282" max="11282" width="8.5703125" style="7" customWidth="1"/>
    <col min="11283" max="11283" width="9.42578125" style="7" customWidth="1"/>
    <col min="11284" max="11284" width="12" style="7" customWidth="1"/>
    <col min="11285" max="11500" width="9.140625" style="7"/>
    <col min="11501" max="11501" width="4.140625" style="7" customWidth="1"/>
    <col min="11502" max="11502" width="23" style="7" customWidth="1"/>
    <col min="11503" max="11503" width="20.42578125" style="7" customWidth="1"/>
    <col min="11504" max="11504" width="9" style="7" customWidth="1"/>
    <col min="11505" max="11505" width="15.42578125" style="7" customWidth="1"/>
    <col min="11506" max="11506" width="8.5703125" style="7" customWidth="1"/>
    <col min="11507" max="11507" width="11" style="7" customWidth="1"/>
    <col min="11508" max="11508" width="8.140625" style="7" customWidth="1"/>
    <col min="11509" max="11509" width="7.85546875" style="7" customWidth="1"/>
    <col min="11510" max="11510" width="12.7109375" style="7" customWidth="1"/>
    <col min="11511" max="11511" width="8.28515625" style="7" customWidth="1"/>
    <col min="11512" max="11512" width="9.28515625" style="7" customWidth="1"/>
    <col min="11513" max="11513" width="7.7109375" style="7" customWidth="1"/>
    <col min="11514" max="11514" width="7.5703125" style="7" customWidth="1"/>
    <col min="11515" max="11515" width="7.42578125" style="7" customWidth="1"/>
    <col min="11516" max="11516" width="7.28515625" style="7" customWidth="1"/>
    <col min="11517" max="11517" width="8.5703125" style="7" customWidth="1"/>
    <col min="11518" max="11518" width="9.42578125" style="7" customWidth="1"/>
    <col min="11519" max="11519" width="12" style="7" customWidth="1"/>
    <col min="11520" max="11520" width="9.140625" style="7"/>
    <col min="11521" max="11521" width="13.5703125" style="7" bestFit="1" customWidth="1"/>
    <col min="11522" max="11522" width="4.140625" style="7" customWidth="1"/>
    <col min="11523" max="11523" width="12.7109375" style="7" customWidth="1"/>
    <col min="11524" max="11524" width="14.85546875" style="7" customWidth="1"/>
    <col min="11525" max="11525" width="7.42578125" style="7" customWidth="1"/>
    <col min="11526" max="11526" width="15.42578125" style="7" customWidth="1"/>
    <col min="11527" max="11527" width="8.5703125" style="7" customWidth="1"/>
    <col min="11528" max="11528" width="8.42578125" style="7" customWidth="1"/>
    <col min="11529" max="11529" width="5.42578125" style="7" customWidth="1"/>
    <col min="11530" max="11530" width="6.28515625" style="7" customWidth="1"/>
    <col min="11531" max="11531" width="7" style="7" customWidth="1"/>
    <col min="11532" max="11532" width="7.140625" style="7" customWidth="1"/>
    <col min="11533" max="11533" width="9.28515625" style="7" customWidth="1"/>
    <col min="11534" max="11534" width="7.7109375" style="7" customWidth="1"/>
    <col min="11535" max="11535" width="7.5703125" style="7" customWidth="1"/>
    <col min="11536" max="11536" width="4.42578125" style="7" customWidth="1"/>
    <col min="11537" max="11537" width="5.42578125" style="7" customWidth="1"/>
    <col min="11538" max="11538" width="8.5703125" style="7" customWidth="1"/>
    <col min="11539" max="11539" width="9.42578125" style="7" customWidth="1"/>
    <col min="11540" max="11540" width="12" style="7" customWidth="1"/>
    <col min="11541" max="11756" width="9.140625" style="7"/>
    <col min="11757" max="11757" width="4.140625" style="7" customWidth="1"/>
    <col min="11758" max="11758" width="23" style="7" customWidth="1"/>
    <col min="11759" max="11759" width="20.42578125" style="7" customWidth="1"/>
    <col min="11760" max="11760" width="9" style="7" customWidth="1"/>
    <col min="11761" max="11761" width="15.42578125" style="7" customWidth="1"/>
    <col min="11762" max="11762" width="8.5703125" style="7" customWidth="1"/>
    <col min="11763" max="11763" width="11" style="7" customWidth="1"/>
    <col min="11764" max="11764" width="8.140625" style="7" customWidth="1"/>
    <col min="11765" max="11765" width="7.85546875" style="7" customWidth="1"/>
    <col min="11766" max="11766" width="12.7109375" style="7" customWidth="1"/>
    <col min="11767" max="11767" width="8.28515625" style="7" customWidth="1"/>
    <col min="11768" max="11768" width="9.28515625" style="7" customWidth="1"/>
    <col min="11769" max="11769" width="7.7109375" style="7" customWidth="1"/>
    <col min="11770" max="11770" width="7.5703125" style="7" customWidth="1"/>
    <col min="11771" max="11771" width="7.42578125" style="7" customWidth="1"/>
    <col min="11772" max="11772" width="7.28515625" style="7" customWidth="1"/>
    <col min="11773" max="11773" width="8.5703125" style="7" customWidth="1"/>
    <col min="11774" max="11774" width="9.42578125" style="7" customWidth="1"/>
    <col min="11775" max="11775" width="12" style="7" customWidth="1"/>
    <col min="11776" max="11776" width="9.140625" style="7"/>
    <col min="11777" max="11777" width="13.5703125" style="7" bestFit="1" customWidth="1"/>
    <col min="11778" max="11778" width="4.140625" style="7" customWidth="1"/>
    <col min="11779" max="11779" width="12.7109375" style="7" customWidth="1"/>
    <col min="11780" max="11780" width="14.85546875" style="7" customWidth="1"/>
    <col min="11781" max="11781" width="7.42578125" style="7" customWidth="1"/>
    <col min="11782" max="11782" width="15.42578125" style="7" customWidth="1"/>
    <col min="11783" max="11783" width="8.5703125" style="7" customWidth="1"/>
    <col min="11784" max="11784" width="8.42578125" style="7" customWidth="1"/>
    <col min="11785" max="11785" width="5.42578125" style="7" customWidth="1"/>
    <col min="11786" max="11786" width="6.28515625" style="7" customWidth="1"/>
    <col min="11787" max="11787" width="7" style="7" customWidth="1"/>
    <col min="11788" max="11788" width="7.140625" style="7" customWidth="1"/>
    <col min="11789" max="11789" width="9.28515625" style="7" customWidth="1"/>
    <col min="11790" max="11790" width="7.7109375" style="7" customWidth="1"/>
    <col min="11791" max="11791" width="7.5703125" style="7" customWidth="1"/>
    <col min="11792" max="11792" width="4.42578125" style="7" customWidth="1"/>
    <col min="11793" max="11793" width="5.42578125" style="7" customWidth="1"/>
    <col min="11794" max="11794" width="8.5703125" style="7" customWidth="1"/>
    <col min="11795" max="11795" width="9.42578125" style="7" customWidth="1"/>
    <col min="11796" max="11796" width="12" style="7" customWidth="1"/>
    <col min="11797" max="12012" width="9.140625" style="7"/>
    <col min="12013" max="12013" width="4.140625" style="7" customWidth="1"/>
    <col min="12014" max="12014" width="23" style="7" customWidth="1"/>
    <col min="12015" max="12015" width="20.42578125" style="7" customWidth="1"/>
    <col min="12016" max="12016" width="9" style="7" customWidth="1"/>
    <col min="12017" max="12017" width="15.42578125" style="7" customWidth="1"/>
    <col min="12018" max="12018" width="8.5703125" style="7" customWidth="1"/>
    <col min="12019" max="12019" width="11" style="7" customWidth="1"/>
    <col min="12020" max="12020" width="8.140625" style="7" customWidth="1"/>
    <col min="12021" max="12021" width="7.85546875" style="7" customWidth="1"/>
    <col min="12022" max="12022" width="12.7109375" style="7" customWidth="1"/>
    <col min="12023" max="12023" width="8.28515625" style="7" customWidth="1"/>
    <col min="12024" max="12024" width="9.28515625" style="7" customWidth="1"/>
    <col min="12025" max="12025" width="7.7109375" style="7" customWidth="1"/>
    <col min="12026" max="12026" width="7.5703125" style="7" customWidth="1"/>
    <col min="12027" max="12027" width="7.42578125" style="7" customWidth="1"/>
    <col min="12028" max="12028" width="7.28515625" style="7" customWidth="1"/>
    <col min="12029" max="12029" width="8.5703125" style="7" customWidth="1"/>
    <col min="12030" max="12030" width="9.42578125" style="7" customWidth="1"/>
    <col min="12031" max="12031" width="12" style="7" customWidth="1"/>
    <col min="12032" max="12032" width="9.140625" style="7"/>
    <col min="12033" max="12033" width="13.5703125" style="7" bestFit="1" customWidth="1"/>
    <col min="12034" max="12034" width="4.140625" style="7" customWidth="1"/>
    <col min="12035" max="12035" width="12.7109375" style="7" customWidth="1"/>
    <col min="12036" max="12036" width="14.85546875" style="7" customWidth="1"/>
    <col min="12037" max="12037" width="7.42578125" style="7" customWidth="1"/>
    <col min="12038" max="12038" width="15.42578125" style="7" customWidth="1"/>
    <col min="12039" max="12039" width="8.5703125" style="7" customWidth="1"/>
    <col min="12040" max="12040" width="8.42578125" style="7" customWidth="1"/>
    <col min="12041" max="12041" width="5.42578125" style="7" customWidth="1"/>
    <col min="12042" max="12042" width="6.28515625" style="7" customWidth="1"/>
    <col min="12043" max="12043" width="7" style="7" customWidth="1"/>
    <col min="12044" max="12044" width="7.140625" style="7" customWidth="1"/>
    <col min="12045" max="12045" width="9.28515625" style="7" customWidth="1"/>
    <col min="12046" max="12046" width="7.7109375" style="7" customWidth="1"/>
    <col min="12047" max="12047" width="7.5703125" style="7" customWidth="1"/>
    <col min="12048" max="12048" width="4.42578125" style="7" customWidth="1"/>
    <col min="12049" max="12049" width="5.42578125" style="7" customWidth="1"/>
    <col min="12050" max="12050" width="8.5703125" style="7" customWidth="1"/>
    <col min="12051" max="12051" width="9.42578125" style="7" customWidth="1"/>
    <col min="12052" max="12052" width="12" style="7" customWidth="1"/>
    <col min="12053" max="12268" width="9.140625" style="7"/>
    <col min="12269" max="12269" width="4.140625" style="7" customWidth="1"/>
    <col min="12270" max="12270" width="23" style="7" customWidth="1"/>
    <col min="12271" max="12271" width="20.42578125" style="7" customWidth="1"/>
    <col min="12272" max="12272" width="9" style="7" customWidth="1"/>
    <col min="12273" max="12273" width="15.42578125" style="7" customWidth="1"/>
    <col min="12274" max="12274" width="8.5703125" style="7" customWidth="1"/>
    <col min="12275" max="12275" width="11" style="7" customWidth="1"/>
    <col min="12276" max="12276" width="8.140625" style="7" customWidth="1"/>
    <col min="12277" max="12277" width="7.85546875" style="7" customWidth="1"/>
    <col min="12278" max="12278" width="12.7109375" style="7" customWidth="1"/>
    <col min="12279" max="12279" width="8.28515625" style="7" customWidth="1"/>
    <col min="12280" max="12280" width="9.28515625" style="7" customWidth="1"/>
    <col min="12281" max="12281" width="7.7109375" style="7" customWidth="1"/>
    <col min="12282" max="12282" width="7.5703125" style="7" customWidth="1"/>
    <col min="12283" max="12283" width="7.42578125" style="7" customWidth="1"/>
    <col min="12284" max="12284" width="7.28515625" style="7" customWidth="1"/>
    <col min="12285" max="12285" width="8.5703125" style="7" customWidth="1"/>
    <col min="12286" max="12286" width="9.42578125" style="7" customWidth="1"/>
    <col min="12287" max="12287" width="12" style="7" customWidth="1"/>
    <col min="12288" max="12288" width="9.140625" style="7"/>
    <col min="12289" max="12289" width="13.5703125" style="7" bestFit="1" customWidth="1"/>
    <col min="12290" max="12290" width="4.140625" style="7" customWidth="1"/>
    <col min="12291" max="12291" width="12.7109375" style="7" customWidth="1"/>
    <col min="12292" max="12292" width="14.85546875" style="7" customWidth="1"/>
    <col min="12293" max="12293" width="7.42578125" style="7" customWidth="1"/>
    <col min="12294" max="12294" width="15.42578125" style="7" customWidth="1"/>
    <col min="12295" max="12295" width="8.5703125" style="7" customWidth="1"/>
    <col min="12296" max="12296" width="8.42578125" style="7" customWidth="1"/>
    <col min="12297" max="12297" width="5.42578125" style="7" customWidth="1"/>
    <col min="12298" max="12298" width="6.28515625" style="7" customWidth="1"/>
    <col min="12299" max="12299" width="7" style="7" customWidth="1"/>
    <col min="12300" max="12300" width="7.140625" style="7" customWidth="1"/>
    <col min="12301" max="12301" width="9.28515625" style="7" customWidth="1"/>
    <col min="12302" max="12302" width="7.7109375" style="7" customWidth="1"/>
    <col min="12303" max="12303" width="7.5703125" style="7" customWidth="1"/>
    <col min="12304" max="12304" width="4.42578125" style="7" customWidth="1"/>
    <col min="12305" max="12305" width="5.42578125" style="7" customWidth="1"/>
    <col min="12306" max="12306" width="8.5703125" style="7" customWidth="1"/>
    <col min="12307" max="12307" width="9.42578125" style="7" customWidth="1"/>
    <col min="12308" max="12308" width="12" style="7" customWidth="1"/>
    <col min="12309" max="12524" width="9.140625" style="7"/>
    <col min="12525" max="12525" width="4.140625" style="7" customWidth="1"/>
    <col min="12526" max="12526" width="23" style="7" customWidth="1"/>
    <col min="12527" max="12527" width="20.42578125" style="7" customWidth="1"/>
    <col min="12528" max="12528" width="9" style="7" customWidth="1"/>
    <col min="12529" max="12529" width="15.42578125" style="7" customWidth="1"/>
    <col min="12530" max="12530" width="8.5703125" style="7" customWidth="1"/>
    <col min="12531" max="12531" width="11" style="7" customWidth="1"/>
    <col min="12532" max="12532" width="8.140625" style="7" customWidth="1"/>
    <col min="12533" max="12533" width="7.85546875" style="7" customWidth="1"/>
    <col min="12534" max="12534" width="12.7109375" style="7" customWidth="1"/>
    <col min="12535" max="12535" width="8.28515625" style="7" customWidth="1"/>
    <col min="12536" max="12536" width="9.28515625" style="7" customWidth="1"/>
    <col min="12537" max="12537" width="7.7109375" style="7" customWidth="1"/>
    <col min="12538" max="12538" width="7.5703125" style="7" customWidth="1"/>
    <col min="12539" max="12539" width="7.42578125" style="7" customWidth="1"/>
    <col min="12540" max="12540" width="7.28515625" style="7" customWidth="1"/>
    <col min="12541" max="12541" width="8.5703125" style="7" customWidth="1"/>
    <col min="12542" max="12542" width="9.42578125" style="7" customWidth="1"/>
    <col min="12543" max="12543" width="12" style="7" customWidth="1"/>
    <col min="12544" max="12544" width="9.140625" style="7"/>
    <col min="12545" max="12545" width="13.5703125" style="7" bestFit="1" customWidth="1"/>
    <col min="12546" max="12546" width="4.140625" style="7" customWidth="1"/>
    <col min="12547" max="12547" width="12.7109375" style="7" customWidth="1"/>
    <col min="12548" max="12548" width="14.85546875" style="7" customWidth="1"/>
    <col min="12549" max="12549" width="7.42578125" style="7" customWidth="1"/>
    <col min="12550" max="12550" width="15.42578125" style="7" customWidth="1"/>
    <col min="12551" max="12551" width="8.5703125" style="7" customWidth="1"/>
    <col min="12552" max="12552" width="8.42578125" style="7" customWidth="1"/>
    <col min="12553" max="12553" width="5.42578125" style="7" customWidth="1"/>
    <col min="12554" max="12554" width="6.28515625" style="7" customWidth="1"/>
    <col min="12555" max="12555" width="7" style="7" customWidth="1"/>
    <col min="12556" max="12556" width="7.140625" style="7" customWidth="1"/>
    <col min="12557" max="12557" width="9.28515625" style="7" customWidth="1"/>
    <col min="12558" max="12558" width="7.7109375" style="7" customWidth="1"/>
    <col min="12559" max="12559" width="7.5703125" style="7" customWidth="1"/>
    <col min="12560" max="12560" width="4.42578125" style="7" customWidth="1"/>
    <col min="12561" max="12561" width="5.42578125" style="7" customWidth="1"/>
    <col min="12562" max="12562" width="8.5703125" style="7" customWidth="1"/>
    <col min="12563" max="12563" width="9.42578125" style="7" customWidth="1"/>
    <col min="12564" max="12564" width="12" style="7" customWidth="1"/>
    <col min="12565" max="12780" width="9.140625" style="7"/>
    <col min="12781" max="12781" width="4.140625" style="7" customWidth="1"/>
    <col min="12782" max="12782" width="23" style="7" customWidth="1"/>
    <col min="12783" max="12783" width="20.42578125" style="7" customWidth="1"/>
    <col min="12784" max="12784" width="9" style="7" customWidth="1"/>
    <col min="12785" max="12785" width="15.42578125" style="7" customWidth="1"/>
    <col min="12786" max="12786" width="8.5703125" style="7" customWidth="1"/>
    <col min="12787" max="12787" width="11" style="7" customWidth="1"/>
    <col min="12788" max="12788" width="8.140625" style="7" customWidth="1"/>
    <col min="12789" max="12789" width="7.85546875" style="7" customWidth="1"/>
    <col min="12790" max="12790" width="12.7109375" style="7" customWidth="1"/>
    <col min="12791" max="12791" width="8.28515625" style="7" customWidth="1"/>
    <col min="12792" max="12792" width="9.28515625" style="7" customWidth="1"/>
    <col min="12793" max="12793" width="7.7109375" style="7" customWidth="1"/>
    <col min="12794" max="12794" width="7.5703125" style="7" customWidth="1"/>
    <col min="12795" max="12795" width="7.42578125" style="7" customWidth="1"/>
    <col min="12796" max="12796" width="7.28515625" style="7" customWidth="1"/>
    <col min="12797" max="12797" width="8.5703125" style="7" customWidth="1"/>
    <col min="12798" max="12798" width="9.42578125" style="7" customWidth="1"/>
    <col min="12799" max="12799" width="12" style="7" customWidth="1"/>
    <col min="12800" max="12800" width="9.140625" style="7"/>
    <col min="12801" max="12801" width="13.5703125" style="7" bestFit="1" customWidth="1"/>
    <col min="12802" max="12802" width="4.140625" style="7" customWidth="1"/>
    <col min="12803" max="12803" width="12.7109375" style="7" customWidth="1"/>
    <col min="12804" max="12804" width="14.85546875" style="7" customWidth="1"/>
    <col min="12805" max="12805" width="7.42578125" style="7" customWidth="1"/>
    <col min="12806" max="12806" width="15.42578125" style="7" customWidth="1"/>
    <col min="12807" max="12807" width="8.5703125" style="7" customWidth="1"/>
    <col min="12808" max="12808" width="8.42578125" style="7" customWidth="1"/>
    <col min="12809" max="12809" width="5.42578125" style="7" customWidth="1"/>
    <col min="12810" max="12810" width="6.28515625" style="7" customWidth="1"/>
    <col min="12811" max="12811" width="7" style="7" customWidth="1"/>
    <col min="12812" max="12812" width="7.140625" style="7" customWidth="1"/>
    <col min="12813" max="12813" width="9.28515625" style="7" customWidth="1"/>
    <col min="12814" max="12814" width="7.7109375" style="7" customWidth="1"/>
    <col min="12815" max="12815" width="7.5703125" style="7" customWidth="1"/>
    <col min="12816" max="12816" width="4.42578125" style="7" customWidth="1"/>
    <col min="12817" max="12817" width="5.42578125" style="7" customWidth="1"/>
    <col min="12818" max="12818" width="8.5703125" style="7" customWidth="1"/>
    <col min="12819" max="12819" width="9.42578125" style="7" customWidth="1"/>
    <col min="12820" max="12820" width="12" style="7" customWidth="1"/>
    <col min="12821" max="13036" width="9.140625" style="7"/>
    <col min="13037" max="13037" width="4.140625" style="7" customWidth="1"/>
    <col min="13038" max="13038" width="23" style="7" customWidth="1"/>
    <col min="13039" max="13039" width="20.42578125" style="7" customWidth="1"/>
    <col min="13040" max="13040" width="9" style="7" customWidth="1"/>
    <col min="13041" max="13041" width="15.42578125" style="7" customWidth="1"/>
    <col min="13042" max="13042" width="8.5703125" style="7" customWidth="1"/>
    <col min="13043" max="13043" width="11" style="7" customWidth="1"/>
    <col min="13044" max="13044" width="8.140625" style="7" customWidth="1"/>
    <col min="13045" max="13045" width="7.85546875" style="7" customWidth="1"/>
    <col min="13046" max="13046" width="12.7109375" style="7" customWidth="1"/>
    <col min="13047" max="13047" width="8.28515625" style="7" customWidth="1"/>
    <col min="13048" max="13048" width="9.28515625" style="7" customWidth="1"/>
    <col min="13049" max="13049" width="7.7109375" style="7" customWidth="1"/>
    <col min="13050" max="13050" width="7.5703125" style="7" customWidth="1"/>
    <col min="13051" max="13051" width="7.42578125" style="7" customWidth="1"/>
    <col min="13052" max="13052" width="7.28515625" style="7" customWidth="1"/>
    <col min="13053" max="13053" width="8.5703125" style="7" customWidth="1"/>
    <col min="13054" max="13054" width="9.42578125" style="7" customWidth="1"/>
    <col min="13055" max="13055" width="12" style="7" customWidth="1"/>
    <col min="13056" max="13056" width="9.140625" style="7"/>
    <col min="13057" max="13057" width="13.5703125" style="7" bestFit="1" customWidth="1"/>
    <col min="13058" max="13058" width="4.140625" style="7" customWidth="1"/>
    <col min="13059" max="13059" width="12.7109375" style="7" customWidth="1"/>
    <col min="13060" max="13060" width="14.85546875" style="7" customWidth="1"/>
    <col min="13061" max="13061" width="7.42578125" style="7" customWidth="1"/>
    <col min="13062" max="13062" width="15.42578125" style="7" customWidth="1"/>
    <col min="13063" max="13063" width="8.5703125" style="7" customWidth="1"/>
    <col min="13064" max="13064" width="8.42578125" style="7" customWidth="1"/>
    <col min="13065" max="13065" width="5.42578125" style="7" customWidth="1"/>
    <col min="13066" max="13066" width="6.28515625" style="7" customWidth="1"/>
    <col min="13067" max="13067" width="7" style="7" customWidth="1"/>
    <col min="13068" max="13068" width="7.140625" style="7" customWidth="1"/>
    <col min="13069" max="13069" width="9.28515625" style="7" customWidth="1"/>
    <col min="13070" max="13070" width="7.7109375" style="7" customWidth="1"/>
    <col min="13071" max="13071" width="7.5703125" style="7" customWidth="1"/>
    <col min="13072" max="13072" width="4.42578125" style="7" customWidth="1"/>
    <col min="13073" max="13073" width="5.42578125" style="7" customWidth="1"/>
    <col min="13074" max="13074" width="8.5703125" style="7" customWidth="1"/>
    <col min="13075" max="13075" width="9.42578125" style="7" customWidth="1"/>
    <col min="13076" max="13076" width="12" style="7" customWidth="1"/>
    <col min="13077" max="13292" width="9.140625" style="7"/>
    <col min="13293" max="13293" width="4.140625" style="7" customWidth="1"/>
    <col min="13294" max="13294" width="23" style="7" customWidth="1"/>
    <col min="13295" max="13295" width="20.42578125" style="7" customWidth="1"/>
    <col min="13296" max="13296" width="9" style="7" customWidth="1"/>
    <col min="13297" max="13297" width="15.42578125" style="7" customWidth="1"/>
    <col min="13298" max="13298" width="8.5703125" style="7" customWidth="1"/>
    <col min="13299" max="13299" width="11" style="7" customWidth="1"/>
    <col min="13300" max="13300" width="8.140625" style="7" customWidth="1"/>
    <col min="13301" max="13301" width="7.85546875" style="7" customWidth="1"/>
    <col min="13302" max="13302" width="12.7109375" style="7" customWidth="1"/>
    <col min="13303" max="13303" width="8.28515625" style="7" customWidth="1"/>
    <col min="13304" max="13304" width="9.28515625" style="7" customWidth="1"/>
    <col min="13305" max="13305" width="7.7109375" style="7" customWidth="1"/>
    <col min="13306" max="13306" width="7.5703125" style="7" customWidth="1"/>
    <col min="13307" max="13307" width="7.42578125" style="7" customWidth="1"/>
    <col min="13308" max="13308" width="7.28515625" style="7" customWidth="1"/>
    <col min="13309" max="13309" width="8.5703125" style="7" customWidth="1"/>
    <col min="13310" max="13310" width="9.42578125" style="7" customWidth="1"/>
    <col min="13311" max="13311" width="12" style="7" customWidth="1"/>
    <col min="13312" max="13312" width="9.140625" style="7"/>
    <col min="13313" max="13313" width="13.5703125" style="7" bestFit="1" customWidth="1"/>
    <col min="13314" max="13314" width="4.140625" style="7" customWidth="1"/>
    <col min="13315" max="13315" width="12.7109375" style="7" customWidth="1"/>
    <col min="13316" max="13316" width="14.85546875" style="7" customWidth="1"/>
    <col min="13317" max="13317" width="7.42578125" style="7" customWidth="1"/>
    <col min="13318" max="13318" width="15.42578125" style="7" customWidth="1"/>
    <col min="13319" max="13319" width="8.5703125" style="7" customWidth="1"/>
    <col min="13320" max="13320" width="8.42578125" style="7" customWidth="1"/>
    <col min="13321" max="13321" width="5.42578125" style="7" customWidth="1"/>
    <col min="13322" max="13322" width="6.28515625" style="7" customWidth="1"/>
    <col min="13323" max="13323" width="7" style="7" customWidth="1"/>
    <col min="13324" max="13324" width="7.140625" style="7" customWidth="1"/>
    <col min="13325" max="13325" width="9.28515625" style="7" customWidth="1"/>
    <col min="13326" max="13326" width="7.7109375" style="7" customWidth="1"/>
    <col min="13327" max="13327" width="7.5703125" style="7" customWidth="1"/>
    <col min="13328" max="13328" width="4.42578125" style="7" customWidth="1"/>
    <col min="13329" max="13329" width="5.42578125" style="7" customWidth="1"/>
    <col min="13330" max="13330" width="8.5703125" style="7" customWidth="1"/>
    <col min="13331" max="13331" width="9.42578125" style="7" customWidth="1"/>
    <col min="13332" max="13332" width="12" style="7" customWidth="1"/>
    <col min="13333" max="13548" width="9.140625" style="7"/>
    <col min="13549" max="13549" width="4.140625" style="7" customWidth="1"/>
    <col min="13550" max="13550" width="23" style="7" customWidth="1"/>
    <col min="13551" max="13551" width="20.42578125" style="7" customWidth="1"/>
    <col min="13552" max="13552" width="9" style="7" customWidth="1"/>
    <col min="13553" max="13553" width="15.42578125" style="7" customWidth="1"/>
    <col min="13554" max="13554" width="8.5703125" style="7" customWidth="1"/>
    <col min="13555" max="13555" width="11" style="7" customWidth="1"/>
    <col min="13556" max="13556" width="8.140625" style="7" customWidth="1"/>
    <col min="13557" max="13557" width="7.85546875" style="7" customWidth="1"/>
    <col min="13558" max="13558" width="12.7109375" style="7" customWidth="1"/>
    <col min="13559" max="13559" width="8.28515625" style="7" customWidth="1"/>
    <col min="13560" max="13560" width="9.28515625" style="7" customWidth="1"/>
    <col min="13561" max="13561" width="7.7109375" style="7" customWidth="1"/>
    <col min="13562" max="13562" width="7.5703125" style="7" customWidth="1"/>
    <col min="13563" max="13563" width="7.42578125" style="7" customWidth="1"/>
    <col min="13564" max="13564" width="7.28515625" style="7" customWidth="1"/>
    <col min="13565" max="13565" width="8.5703125" style="7" customWidth="1"/>
    <col min="13566" max="13566" width="9.42578125" style="7" customWidth="1"/>
    <col min="13567" max="13567" width="12" style="7" customWidth="1"/>
    <col min="13568" max="13568" width="9.140625" style="7"/>
    <col min="13569" max="13569" width="13.5703125" style="7" bestFit="1" customWidth="1"/>
    <col min="13570" max="13570" width="4.140625" style="7" customWidth="1"/>
    <col min="13571" max="13571" width="12.7109375" style="7" customWidth="1"/>
    <col min="13572" max="13572" width="14.85546875" style="7" customWidth="1"/>
    <col min="13573" max="13573" width="7.42578125" style="7" customWidth="1"/>
    <col min="13574" max="13574" width="15.42578125" style="7" customWidth="1"/>
    <col min="13575" max="13575" width="8.5703125" style="7" customWidth="1"/>
    <col min="13576" max="13576" width="8.42578125" style="7" customWidth="1"/>
    <col min="13577" max="13577" width="5.42578125" style="7" customWidth="1"/>
    <col min="13578" max="13578" width="6.28515625" style="7" customWidth="1"/>
    <col min="13579" max="13579" width="7" style="7" customWidth="1"/>
    <col min="13580" max="13580" width="7.140625" style="7" customWidth="1"/>
    <col min="13581" max="13581" width="9.28515625" style="7" customWidth="1"/>
    <col min="13582" max="13582" width="7.7109375" style="7" customWidth="1"/>
    <col min="13583" max="13583" width="7.5703125" style="7" customWidth="1"/>
    <col min="13584" max="13584" width="4.42578125" style="7" customWidth="1"/>
    <col min="13585" max="13585" width="5.42578125" style="7" customWidth="1"/>
    <col min="13586" max="13586" width="8.5703125" style="7" customWidth="1"/>
    <col min="13587" max="13587" width="9.42578125" style="7" customWidth="1"/>
    <col min="13588" max="13588" width="12" style="7" customWidth="1"/>
    <col min="13589" max="13804" width="9.140625" style="7"/>
    <col min="13805" max="13805" width="4.140625" style="7" customWidth="1"/>
    <col min="13806" max="13806" width="23" style="7" customWidth="1"/>
    <col min="13807" max="13807" width="20.42578125" style="7" customWidth="1"/>
    <col min="13808" max="13808" width="9" style="7" customWidth="1"/>
    <col min="13809" max="13809" width="15.42578125" style="7" customWidth="1"/>
    <col min="13810" max="13810" width="8.5703125" style="7" customWidth="1"/>
    <col min="13811" max="13811" width="11" style="7" customWidth="1"/>
    <col min="13812" max="13812" width="8.140625" style="7" customWidth="1"/>
    <col min="13813" max="13813" width="7.85546875" style="7" customWidth="1"/>
    <col min="13814" max="13814" width="12.7109375" style="7" customWidth="1"/>
    <col min="13815" max="13815" width="8.28515625" style="7" customWidth="1"/>
    <col min="13816" max="13816" width="9.28515625" style="7" customWidth="1"/>
    <col min="13817" max="13817" width="7.7109375" style="7" customWidth="1"/>
    <col min="13818" max="13818" width="7.5703125" style="7" customWidth="1"/>
    <col min="13819" max="13819" width="7.42578125" style="7" customWidth="1"/>
    <col min="13820" max="13820" width="7.28515625" style="7" customWidth="1"/>
    <col min="13821" max="13821" width="8.5703125" style="7" customWidth="1"/>
    <col min="13822" max="13822" width="9.42578125" style="7" customWidth="1"/>
    <col min="13823" max="13823" width="12" style="7" customWidth="1"/>
    <col min="13824" max="13824" width="9.140625" style="7"/>
    <col min="13825" max="13825" width="13.5703125" style="7" bestFit="1" customWidth="1"/>
    <col min="13826" max="13826" width="4.140625" style="7" customWidth="1"/>
    <col min="13827" max="13827" width="12.7109375" style="7" customWidth="1"/>
    <col min="13828" max="13828" width="14.85546875" style="7" customWidth="1"/>
    <col min="13829" max="13829" width="7.42578125" style="7" customWidth="1"/>
    <col min="13830" max="13830" width="15.42578125" style="7" customWidth="1"/>
    <col min="13831" max="13831" width="8.5703125" style="7" customWidth="1"/>
    <col min="13832" max="13832" width="8.42578125" style="7" customWidth="1"/>
    <col min="13833" max="13833" width="5.42578125" style="7" customWidth="1"/>
    <col min="13834" max="13834" width="6.28515625" style="7" customWidth="1"/>
    <col min="13835" max="13835" width="7" style="7" customWidth="1"/>
    <col min="13836" max="13836" width="7.140625" style="7" customWidth="1"/>
    <col min="13837" max="13837" width="9.28515625" style="7" customWidth="1"/>
    <col min="13838" max="13838" width="7.7109375" style="7" customWidth="1"/>
    <col min="13839" max="13839" width="7.5703125" style="7" customWidth="1"/>
    <col min="13840" max="13840" width="4.42578125" style="7" customWidth="1"/>
    <col min="13841" max="13841" width="5.42578125" style="7" customWidth="1"/>
    <col min="13842" max="13842" width="8.5703125" style="7" customWidth="1"/>
    <col min="13843" max="13843" width="9.42578125" style="7" customWidth="1"/>
    <col min="13844" max="13844" width="12" style="7" customWidth="1"/>
    <col min="13845" max="14060" width="9.140625" style="7"/>
    <col min="14061" max="14061" width="4.140625" style="7" customWidth="1"/>
    <col min="14062" max="14062" width="23" style="7" customWidth="1"/>
    <col min="14063" max="14063" width="20.42578125" style="7" customWidth="1"/>
    <col min="14064" max="14064" width="9" style="7" customWidth="1"/>
    <col min="14065" max="14065" width="15.42578125" style="7" customWidth="1"/>
    <col min="14066" max="14066" width="8.5703125" style="7" customWidth="1"/>
    <col min="14067" max="14067" width="11" style="7" customWidth="1"/>
    <col min="14068" max="14068" width="8.140625" style="7" customWidth="1"/>
    <col min="14069" max="14069" width="7.85546875" style="7" customWidth="1"/>
    <col min="14070" max="14070" width="12.7109375" style="7" customWidth="1"/>
    <col min="14071" max="14071" width="8.28515625" style="7" customWidth="1"/>
    <col min="14072" max="14072" width="9.28515625" style="7" customWidth="1"/>
    <col min="14073" max="14073" width="7.7109375" style="7" customWidth="1"/>
    <col min="14074" max="14074" width="7.5703125" style="7" customWidth="1"/>
    <col min="14075" max="14075" width="7.42578125" style="7" customWidth="1"/>
    <col min="14076" max="14076" width="7.28515625" style="7" customWidth="1"/>
    <col min="14077" max="14077" width="8.5703125" style="7" customWidth="1"/>
    <col min="14078" max="14078" width="9.42578125" style="7" customWidth="1"/>
    <col min="14079" max="14079" width="12" style="7" customWidth="1"/>
    <col min="14080" max="14080" width="9.140625" style="7"/>
    <col min="14081" max="14081" width="13.5703125" style="7" bestFit="1" customWidth="1"/>
    <col min="14082" max="14082" width="4.140625" style="7" customWidth="1"/>
    <col min="14083" max="14083" width="12.7109375" style="7" customWidth="1"/>
    <col min="14084" max="14084" width="14.85546875" style="7" customWidth="1"/>
    <col min="14085" max="14085" width="7.42578125" style="7" customWidth="1"/>
    <col min="14086" max="14086" width="15.42578125" style="7" customWidth="1"/>
    <col min="14087" max="14087" width="8.5703125" style="7" customWidth="1"/>
    <col min="14088" max="14088" width="8.42578125" style="7" customWidth="1"/>
    <col min="14089" max="14089" width="5.42578125" style="7" customWidth="1"/>
    <col min="14090" max="14090" width="6.28515625" style="7" customWidth="1"/>
    <col min="14091" max="14091" width="7" style="7" customWidth="1"/>
    <col min="14092" max="14092" width="7.140625" style="7" customWidth="1"/>
    <col min="14093" max="14093" width="9.28515625" style="7" customWidth="1"/>
    <col min="14094" max="14094" width="7.7109375" style="7" customWidth="1"/>
    <col min="14095" max="14095" width="7.5703125" style="7" customWidth="1"/>
    <col min="14096" max="14096" width="4.42578125" style="7" customWidth="1"/>
    <col min="14097" max="14097" width="5.42578125" style="7" customWidth="1"/>
    <col min="14098" max="14098" width="8.5703125" style="7" customWidth="1"/>
    <col min="14099" max="14099" width="9.42578125" style="7" customWidth="1"/>
    <col min="14100" max="14100" width="12" style="7" customWidth="1"/>
    <col min="14101" max="14316" width="9.140625" style="7"/>
    <col min="14317" max="14317" width="4.140625" style="7" customWidth="1"/>
    <col min="14318" max="14318" width="23" style="7" customWidth="1"/>
    <col min="14319" max="14319" width="20.42578125" style="7" customWidth="1"/>
    <col min="14320" max="14320" width="9" style="7" customWidth="1"/>
    <col min="14321" max="14321" width="15.42578125" style="7" customWidth="1"/>
    <col min="14322" max="14322" width="8.5703125" style="7" customWidth="1"/>
    <col min="14323" max="14323" width="11" style="7" customWidth="1"/>
    <col min="14324" max="14324" width="8.140625" style="7" customWidth="1"/>
    <col min="14325" max="14325" width="7.85546875" style="7" customWidth="1"/>
    <col min="14326" max="14326" width="12.7109375" style="7" customWidth="1"/>
    <col min="14327" max="14327" width="8.28515625" style="7" customWidth="1"/>
    <col min="14328" max="14328" width="9.28515625" style="7" customWidth="1"/>
    <col min="14329" max="14329" width="7.7109375" style="7" customWidth="1"/>
    <col min="14330" max="14330" width="7.5703125" style="7" customWidth="1"/>
    <col min="14331" max="14331" width="7.42578125" style="7" customWidth="1"/>
    <col min="14332" max="14332" width="7.28515625" style="7" customWidth="1"/>
    <col min="14333" max="14333" width="8.5703125" style="7" customWidth="1"/>
    <col min="14334" max="14334" width="9.42578125" style="7" customWidth="1"/>
    <col min="14335" max="14335" width="12" style="7" customWidth="1"/>
    <col min="14336" max="14336" width="9.140625" style="7"/>
    <col min="14337" max="14337" width="13.5703125" style="7" bestFit="1" customWidth="1"/>
    <col min="14338" max="14338" width="4.140625" style="7" customWidth="1"/>
    <col min="14339" max="14339" width="12.7109375" style="7" customWidth="1"/>
    <col min="14340" max="14340" width="14.85546875" style="7" customWidth="1"/>
    <col min="14341" max="14341" width="7.42578125" style="7" customWidth="1"/>
    <col min="14342" max="14342" width="15.42578125" style="7" customWidth="1"/>
    <col min="14343" max="14343" width="8.5703125" style="7" customWidth="1"/>
    <col min="14344" max="14344" width="8.42578125" style="7" customWidth="1"/>
    <col min="14345" max="14345" width="5.42578125" style="7" customWidth="1"/>
    <col min="14346" max="14346" width="6.28515625" style="7" customWidth="1"/>
    <col min="14347" max="14347" width="7" style="7" customWidth="1"/>
    <col min="14348" max="14348" width="7.140625" style="7" customWidth="1"/>
    <col min="14349" max="14349" width="9.28515625" style="7" customWidth="1"/>
    <col min="14350" max="14350" width="7.7109375" style="7" customWidth="1"/>
    <col min="14351" max="14351" width="7.5703125" style="7" customWidth="1"/>
    <col min="14352" max="14352" width="4.42578125" style="7" customWidth="1"/>
    <col min="14353" max="14353" width="5.42578125" style="7" customWidth="1"/>
    <col min="14354" max="14354" width="8.5703125" style="7" customWidth="1"/>
    <col min="14355" max="14355" width="9.42578125" style="7" customWidth="1"/>
    <col min="14356" max="14356" width="12" style="7" customWidth="1"/>
    <col min="14357" max="14572" width="9.140625" style="7"/>
    <col min="14573" max="14573" width="4.140625" style="7" customWidth="1"/>
    <col min="14574" max="14574" width="23" style="7" customWidth="1"/>
    <col min="14575" max="14575" width="20.42578125" style="7" customWidth="1"/>
    <col min="14576" max="14576" width="9" style="7" customWidth="1"/>
    <col min="14577" max="14577" width="15.42578125" style="7" customWidth="1"/>
    <col min="14578" max="14578" width="8.5703125" style="7" customWidth="1"/>
    <col min="14579" max="14579" width="11" style="7" customWidth="1"/>
    <col min="14580" max="14580" width="8.140625" style="7" customWidth="1"/>
    <col min="14581" max="14581" width="7.85546875" style="7" customWidth="1"/>
    <col min="14582" max="14582" width="12.7109375" style="7" customWidth="1"/>
    <col min="14583" max="14583" width="8.28515625" style="7" customWidth="1"/>
    <col min="14584" max="14584" width="9.28515625" style="7" customWidth="1"/>
    <col min="14585" max="14585" width="7.7109375" style="7" customWidth="1"/>
    <col min="14586" max="14586" width="7.5703125" style="7" customWidth="1"/>
    <col min="14587" max="14587" width="7.42578125" style="7" customWidth="1"/>
    <col min="14588" max="14588" width="7.28515625" style="7" customWidth="1"/>
    <col min="14589" max="14589" width="8.5703125" style="7" customWidth="1"/>
    <col min="14590" max="14590" width="9.42578125" style="7" customWidth="1"/>
    <col min="14591" max="14591" width="12" style="7" customWidth="1"/>
    <col min="14592" max="14592" width="9.140625" style="7"/>
    <col min="14593" max="14593" width="13.5703125" style="7" bestFit="1" customWidth="1"/>
    <col min="14594" max="14594" width="4.140625" style="7" customWidth="1"/>
    <col min="14595" max="14595" width="12.7109375" style="7" customWidth="1"/>
    <col min="14596" max="14596" width="14.85546875" style="7" customWidth="1"/>
    <col min="14597" max="14597" width="7.42578125" style="7" customWidth="1"/>
    <col min="14598" max="14598" width="15.42578125" style="7" customWidth="1"/>
    <col min="14599" max="14599" width="8.5703125" style="7" customWidth="1"/>
    <col min="14600" max="14600" width="8.42578125" style="7" customWidth="1"/>
    <col min="14601" max="14601" width="5.42578125" style="7" customWidth="1"/>
    <col min="14602" max="14602" width="6.28515625" style="7" customWidth="1"/>
    <col min="14603" max="14603" width="7" style="7" customWidth="1"/>
    <col min="14604" max="14604" width="7.140625" style="7" customWidth="1"/>
    <col min="14605" max="14605" width="9.28515625" style="7" customWidth="1"/>
    <col min="14606" max="14606" width="7.7109375" style="7" customWidth="1"/>
    <col min="14607" max="14607" width="7.5703125" style="7" customWidth="1"/>
    <col min="14608" max="14608" width="4.42578125" style="7" customWidth="1"/>
    <col min="14609" max="14609" width="5.42578125" style="7" customWidth="1"/>
    <col min="14610" max="14610" width="8.5703125" style="7" customWidth="1"/>
    <col min="14611" max="14611" width="9.42578125" style="7" customWidth="1"/>
    <col min="14612" max="14612" width="12" style="7" customWidth="1"/>
    <col min="14613" max="14828" width="9.140625" style="7"/>
    <col min="14829" max="14829" width="4.140625" style="7" customWidth="1"/>
    <col min="14830" max="14830" width="23" style="7" customWidth="1"/>
    <col min="14831" max="14831" width="20.42578125" style="7" customWidth="1"/>
    <col min="14832" max="14832" width="9" style="7" customWidth="1"/>
    <col min="14833" max="14833" width="15.42578125" style="7" customWidth="1"/>
    <col min="14834" max="14834" width="8.5703125" style="7" customWidth="1"/>
    <col min="14835" max="14835" width="11" style="7" customWidth="1"/>
    <col min="14836" max="14836" width="8.140625" style="7" customWidth="1"/>
    <col min="14837" max="14837" width="7.85546875" style="7" customWidth="1"/>
    <col min="14838" max="14838" width="12.7109375" style="7" customWidth="1"/>
    <col min="14839" max="14839" width="8.28515625" style="7" customWidth="1"/>
    <col min="14840" max="14840" width="9.28515625" style="7" customWidth="1"/>
    <col min="14841" max="14841" width="7.7109375" style="7" customWidth="1"/>
    <col min="14842" max="14842" width="7.5703125" style="7" customWidth="1"/>
    <col min="14843" max="14843" width="7.42578125" style="7" customWidth="1"/>
    <col min="14844" max="14844" width="7.28515625" style="7" customWidth="1"/>
    <col min="14845" max="14845" width="8.5703125" style="7" customWidth="1"/>
    <col min="14846" max="14846" width="9.42578125" style="7" customWidth="1"/>
    <col min="14847" max="14847" width="12" style="7" customWidth="1"/>
    <col min="14848" max="14848" width="9.140625" style="7"/>
    <col min="14849" max="14849" width="13.5703125" style="7" bestFit="1" customWidth="1"/>
    <col min="14850" max="14850" width="4.140625" style="7" customWidth="1"/>
    <col min="14851" max="14851" width="12.7109375" style="7" customWidth="1"/>
    <col min="14852" max="14852" width="14.85546875" style="7" customWidth="1"/>
    <col min="14853" max="14853" width="7.42578125" style="7" customWidth="1"/>
    <col min="14854" max="14854" width="15.42578125" style="7" customWidth="1"/>
    <col min="14855" max="14855" width="8.5703125" style="7" customWidth="1"/>
    <col min="14856" max="14856" width="8.42578125" style="7" customWidth="1"/>
    <col min="14857" max="14857" width="5.42578125" style="7" customWidth="1"/>
    <col min="14858" max="14858" width="6.28515625" style="7" customWidth="1"/>
    <col min="14859" max="14859" width="7" style="7" customWidth="1"/>
    <col min="14860" max="14860" width="7.140625" style="7" customWidth="1"/>
    <col min="14861" max="14861" width="9.28515625" style="7" customWidth="1"/>
    <col min="14862" max="14862" width="7.7109375" style="7" customWidth="1"/>
    <col min="14863" max="14863" width="7.5703125" style="7" customWidth="1"/>
    <col min="14864" max="14864" width="4.42578125" style="7" customWidth="1"/>
    <col min="14865" max="14865" width="5.42578125" style="7" customWidth="1"/>
    <col min="14866" max="14866" width="8.5703125" style="7" customWidth="1"/>
    <col min="14867" max="14867" width="9.42578125" style="7" customWidth="1"/>
    <col min="14868" max="14868" width="12" style="7" customWidth="1"/>
    <col min="14869" max="15084" width="9.140625" style="7"/>
    <col min="15085" max="15085" width="4.140625" style="7" customWidth="1"/>
    <col min="15086" max="15086" width="23" style="7" customWidth="1"/>
    <col min="15087" max="15087" width="20.42578125" style="7" customWidth="1"/>
    <col min="15088" max="15088" width="9" style="7" customWidth="1"/>
    <col min="15089" max="15089" width="15.42578125" style="7" customWidth="1"/>
    <col min="15090" max="15090" width="8.5703125" style="7" customWidth="1"/>
    <col min="15091" max="15091" width="11" style="7" customWidth="1"/>
    <col min="15092" max="15092" width="8.140625" style="7" customWidth="1"/>
    <col min="15093" max="15093" width="7.85546875" style="7" customWidth="1"/>
    <col min="15094" max="15094" width="12.7109375" style="7" customWidth="1"/>
    <col min="15095" max="15095" width="8.28515625" style="7" customWidth="1"/>
    <col min="15096" max="15096" width="9.28515625" style="7" customWidth="1"/>
    <col min="15097" max="15097" width="7.7109375" style="7" customWidth="1"/>
    <col min="15098" max="15098" width="7.5703125" style="7" customWidth="1"/>
    <col min="15099" max="15099" width="7.42578125" style="7" customWidth="1"/>
    <col min="15100" max="15100" width="7.28515625" style="7" customWidth="1"/>
    <col min="15101" max="15101" width="8.5703125" style="7" customWidth="1"/>
    <col min="15102" max="15102" width="9.42578125" style="7" customWidth="1"/>
    <col min="15103" max="15103" width="12" style="7" customWidth="1"/>
    <col min="15104" max="15104" width="9.140625" style="7"/>
    <col min="15105" max="15105" width="13.5703125" style="7" bestFit="1" customWidth="1"/>
    <col min="15106" max="15106" width="4.140625" style="7" customWidth="1"/>
    <col min="15107" max="15107" width="12.7109375" style="7" customWidth="1"/>
    <col min="15108" max="15108" width="14.85546875" style="7" customWidth="1"/>
    <col min="15109" max="15109" width="7.42578125" style="7" customWidth="1"/>
    <col min="15110" max="15110" width="15.42578125" style="7" customWidth="1"/>
    <col min="15111" max="15111" width="8.5703125" style="7" customWidth="1"/>
    <col min="15112" max="15112" width="8.42578125" style="7" customWidth="1"/>
    <col min="15113" max="15113" width="5.42578125" style="7" customWidth="1"/>
    <col min="15114" max="15114" width="6.28515625" style="7" customWidth="1"/>
    <col min="15115" max="15115" width="7" style="7" customWidth="1"/>
    <col min="15116" max="15116" width="7.140625" style="7" customWidth="1"/>
    <col min="15117" max="15117" width="9.28515625" style="7" customWidth="1"/>
    <col min="15118" max="15118" width="7.7109375" style="7" customWidth="1"/>
    <col min="15119" max="15119" width="7.5703125" style="7" customWidth="1"/>
    <col min="15120" max="15120" width="4.42578125" style="7" customWidth="1"/>
    <col min="15121" max="15121" width="5.42578125" style="7" customWidth="1"/>
    <col min="15122" max="15122" width="8.5703125" style="7" customWidth="1"/>
    <col min="15123" max="15123" width="9.42578125" style="7" customWidth="1"/>
    <col min="15124" max="15124" width="12" style="7" customWidth="1"/>
    <col min="15125" max="15340" width="9.140625" style="7"/>
    <col min="15341" max="15341" width="4.140625" style="7" customWidth="1"/>
    <col min="15342" max="15342" width="23" style="7" customWidth="1"/>
    <col min="15343" max="15343" width="20.42578125" style="7" customWidth="1"/>
    <col min="15344" max="15344" width="9" style="7" customWidth="1"/>
    <col min="15345" max="15345" width="15.42578125" style="7" customWidth="1"/>
    <col min="15346" max="15346" width="8.5703125" style="7" customWidth="1"/>
    <col min="15347" max="15347" width="11" style="7" customWidth="1"/>
    <col min="15348" max="15348" width="8.140625" style="7" customWidth="1"/>
    <col min="15349" max="15349" width="7.85546875" style="7" customWidth="1"/>
    <col min="15350" max="15350" width="12.7109375" style="7" customWidth="1"/>
    <col min="15351" max="15351" width="8.28515625" style="7" customWidth="1"/>
    <col min="15352" max="15352" width="9.28515625" style="7" customWidth="1"/>
    <col min="15353" max="15353" width="7.7109375" style="7" customWidth="1"/>
    <col min="15354" max="15354" width="7.5703125" style="7" customWidth="1"/>
    <col min="15355" max="15355" width="7.42578125" style="7" customWidth="1"/>
    <col min="15356" max="15356" width="7.28515625" style="7" customWidth="1"/>
    <col min="15357" max="15357" width="8.5703125" style="7" customWidth="1"/>
    <col min="15358" max="15358" width="9.42578125" style="7" customWidth="1"/>
    <col min="15359" max="15359" width="12" style="7" customWidth="1"/>
    <col min="15360" max="15360" width="9.140625" style="7"/>
    <col min="15361" max="15361" width="13.5703125" style="7" bestFit="1" customWidth="1"/>
    <col min="15362" max="15362" width="4.140625" style="7" customWidth="1"/>
    <col min="15363" max="15363" width="12.7109375" style="7" customWidth="1"/>
    <col min="15364" max="15364" width="14.85546875" style="7" customWidth="1"/>
    <col min="15365" max="15365" width="7.42578125" style="7" customWidth="1"/>
    <col min="15366" max="15366" width="15.42578125" style="7" customWidth="1"/>
    <col min="15367" max="15367" width="8.5703125" style="7" customWidth="1"/>
    <col min="15368" max="15368" width="8.42578125" style="7" customWidth="1"/>
    <col min="15369" max="15369" width="5.42578125" style="7" customWidth="1"/>
    <col min="15370" max="15370" width="6.28515625" style="7" customWidth="1"/>
    <col min="15371" max="15371" width="7" style="7" customWidth="1"/>
    <col min="15372" max="15372" width="7.140625" style="7" customWidth="1"/>
    <col min="15373" max="15373" width="9.28515625" style="7" customWidth="1"/>
    <col min="15374" max="15374" width="7.7109375" style="7" customWidth="1"/>
    <col min="15375" max="15375" width="7.5703125" style="7" customWidth="1"/>
    <col min="15376" max="15376" width="4.42578125" style="7" customWidth="1"/>
    <col min="15377" max="15377" width="5.42578125" style="7" customWidth="1"/>
    <col min="15378" max="15378" width="8.5703125" style="7" customWidth="1"/>
    <col min="15379" max="15379" width="9.42578125" style="7" customWidth="1"/>
    <col min="15380" max="15380" width="12" style="7" customWidth="1"/>
    <col min="15381" max="15596" width="9.140625" style="7"/>
    <col min="15597" max="15597" width="4.140625" style="7" customWidth="1"/>
    <col min="15598" max="15598" width="23" style="7" customWidth="1"/>
    <col min="15599" max="15599" width="20.42578125" style="7" customWidth="1"/>
    <col min="15600" max="15600" width="9" style="7" customWidth="1"/>
    <col min="15601" max="15601" width="15.42578125" style="7" customWidth="1"/>
    <col min="15602" max="15602" width="8.5703125" style="7" customWidth="1"/>
    <col min="15603" max="15603" width="11" style="7" customWidth="1"/>
    <col min="15604" max="15604" width="8.140625" style="7" customWidth="1"/>
    <col min="15605" max="15605" width="7.85546875" style="7" customWidth="1"/>
    <col min="15606" max="15606" width="12.7109375" style="7" customWidth="1"/>
    <col min="15607" max="15607" width="8.28515625" style="7" customWidth="1"/>
    <col min="15608" max="15608" width="9.28515625" style="7" customWidth="1"/>
    <col min="15609" max="15609" width="7.7109375" style="7" customWidth="1"/>
    <col min="15610" max="15610" width="7.5703125" style="7" customWidth="1"/>
    <col min="15611" max="15611" width="7.42578125" style="7" customWidth="1"/>
    <col min="15612" max="15612" width="7.28515625" style="7" customWidth="1"/>
    <col min="15613" max="15613" width="8.5703125" style="7" customWidth="1"/>
    <col min="15614" max="15614" width="9.42578125" style="7" customWidth="1"/>
    <col min="15615" max="15615" width="12" style="7" customWidth="1"/>
    <col min="15616" max="15616" width="9.140625" style="7"/>
    <col min="15617" max="15617" width="13.5703125" style="7" bestFit="1" customWidth="1"/>
    <col min="15618" max="15618" width="4.140625" style="7" customWidth="1"/>
    <col min="15619" max="15619" width="12.7109375" style="7" customWidth="1"/>
    <col min="15620" max="15620" width="14.85546875" style="7" customWidth="1"/>
    <col min="15621" max="15621" width="7.42578125" style="7" customWidth="1"/>
    <col min="15622" max="15622" width="15.42578125" style="7" customWidth="1"/>
    <col min="15623" max="15623" width="8.5703125" style="7" customWidth="1"/>
    <col min="15624" max="15624" width="8.42578125" style="7" customWidth="1"/>
    <col min="15625" max="15625" width="5.42578125" style="7" customWidth="1"/>
    <col min="15626" max="15626" width="6.28515625" style="7" customWidth="1"/>
    <col min="15627" max="15627" width="7" style="7" customWidth="1"/>
    <col min="15628" max="15628" width="7.140625" style="7" customWidth="1"/>
    <col min="15629" max="15629" width="9.28515625" style="7" customWidth="1"/>
    <col min="15630" max="15630" width="7.7109375" style="7" customWidth="1"/>
    <col min="15631" max="15631" width="7.5703125" style="7" customWidth="1"/>
    <col min="15632" max="15632" width="4.42578125" style="7" customWidth="1"/>
    <col min="15633" max="15633" width="5.42578125" style="7" customWidth="1"/>
    <col min="15634" max="15634" width="8.5703125" style="7" customWidth="1"/>
    <col min="15635" max="15635" width="9.42578125" style="7" customWidth="1"/>
    <col min="15636" max="15636" width="12" style="7" customWidth="1"/>
    <col min="15637" max="15852" width="9.140625" style="7"/>
    <col min="15853" max="15853" width="4.140625" style="7" customWidth="1"/>
    <col min="15854" max="15854" width="23" style="7" customWidth="1"/>
    <col min="15855" max="15855" width="20.42578125" style="7" customWidth="1"/>
    <col min="15856" max="15856" width="9" style="7" customWidth="1"/>
    <col min="15857" max="15857" width="15.42578125" style="7" customWidth="1"/>
    <col min="15858" max="15858" width="8.5703125" style="7" customWidth="1"/>
    <col min="15859" max="15859" width="11" style="7" customWidth="1"/>
    <col min="15860" max="15860" width="8.140625" style="7" customWidth="1"/>
    <col min="15861" max="15861" width="7.85546875" style="7" customWidth="1"/>
    <col min="15862" max="15862" width="12.7109375" style="7" customWidth="1"/>
    <col min="15863" max="15863" width="8.28515625" style="7" customWidth="1"/>
    <col min="15864" max="15864" width="9.28515625" style="7" customWidth="1"/>
    <col min="15865" max="15865" width="7.7109375" style="7" customWidth="1"/>
    <col min="15866" max="15866" width="7.5703125" style="7" customWidth="1"/>
    <col min="15867" max="15867" width="7.42578125" style="7" customWidth="1"/>
    <col min="15868" max="15868" width="7.28515625" style="7" customWidth="1"/>
    <col min="15869" max="15869" width="8.5703125" style="7" customWidth="1"/>
    <col min="15870" max="15870" width="9.42578125" style="7" customWidth="1"/>
    <col min="15871" max="15871" width="12" style="7" customWidth="1"/>
    <col min="15872" max="15872" width="9.140625" style="7"/>
    <col min="15873" max="15873" width="13.5703125" style="7" bestFit="1" customWidth="1"/>
    <col min="15874" max="15874" width="4.140625" style="7" customWidth="1"/>
    <col min="15875" max="15875" width="12.7109375" style="7" customWidth="1"/>
    <col min="15876" max="15876" width="14.85546875" style="7" customWidth="1"/>
    <col min="15877" max="15877" width="7.42578125" style="7" customWidth="1"/>
    <col min="15878" max="15878" width="15.42578125" style="7" customWidth="1"/>
    <col min="15879" max="15879" width="8.5703125" style="7" customWidth="1"/>
    <col min="15880" max="15880" width="8.42578125" style="7" customWidth="1"/>
    <col min="15881" max="15881" width="5.42578125" style="7" customWidth="1"/>
    <col min="15882" max="15882" width="6.28515625" style="7" customWidth="1"/>
    <col min="15883" max="15883" width="7" style="7" customWidth="1"/>
    <col min="15884" max="15884" width="7.140625" style="7" customWidth="1"/>
    <col min="15885" max="15885" width="9.28515625" style="7" customWidth="1"/>
    <col min="15886" max="15886" width="7.7109375" style="7" customWidth="1"/>
    <col min="15887" max="15887" width="7.5703125" style="7" customWidth="1"/>
    <col min="15888" max="15888" width="4.42578125" style="7" customWidth="1"/>
    <col min="15889" max="15889" width="5.42578125" style="7" customWidth="1"/>
    <col min="15890" max="15890" width="8.5703125" style="7" customWidth="1"/>
    <col min="15891" max="15891" width="9.42578125" style="7" customWidth="1"/>
    <col min="15892" max="15892" width="12" style="7" customWidth="1"/>
    <col min="15893" max="16108" width="9.140625" style="7"/>
    <col min="16109" max="16109" width="4.140625" style="7" customWidth="1"/>
    <col min="16110" max="16110" width="23" style="7" customWidth="1"/>
    <col min="16111" max="16111" width="20.42578125" style="7" customWidth="1"/>
    <col min="16112" max="16112" width="9" style="7" customWidth="1"/>
    <col min="16113" max="16113" width="15.42578125" style="7" customWidth="1"/>
    <col min="16114" max="16114" width="8.5703125" style="7" customWidth="1"/>
    <col min="16115" max="16115" width="11" style="7" customWidth="1"/>
    <col min="16116" max="16116" width="8.140625" style="7" customWidth="1"/>
    <col min="16117" max="16117" width="7.85546875" style="7" customWidth="1"/>
    <col min="16118" max="16118" width="12.7109375" style="7" customWidth="1"/>
    <col min="16119" max="16119" width="8.28515625" style="7" customWidth="1"/>
    <col min="16120" max="16120" width="9.28515625" style="7" customWidth="1"/>
    <col min="16121" max="16121" width="7.7109375" style="7" customWidth="1"/>
    <col min="16122" max="16122" width="7.5703125" style="7" customWidth="1"/>
    <col min="16123" max="16123" width="7.42578125" style="7" customWidth="1"/>
    <col min="16124" max="16124" width="7.28515625" style="7" customWidth="1"/>
    <col min="16125" max="16125" width="8.5703125" style="7" customWidth="1"/>
    <col min="16126" max="16126" width="9.42578125" style="7" customWidth="1"/>
    <col min="16127" max="16127" width="12" style="7" customWidth="1"/>
    <col min="16128" max="16128" width="9.140625" style="7"/>
    <col min="16129" max="16129" width="13.5703125" style="7" bestFit="1" customWidth="1"/>
    <col min="16130" max="16130" width="4.140625" style="7" customWidth="1"/>
    <col min="16131" max="16131" width="12.7109375" style="7" customWidth="1"/>
    <col min="16132" max="16132" width="14.85546875" style="7" customWidth="1"/>
    <col min="16133" max="16133" width="7.42578125" style="7" customWidth="1"/>
    <col min="16134" max="16134" width="15.42578125" style="7" customWidth="1"/>
    <col min="16135" max="16135" width="8.5703125" style="7" customWidth="1"/>
    <col min="16136" max="16136" width="8.42578125" style="7" customWidth="1"/>
    <col min="16137" max="16137" width="5.42578125" style="7" customWidth="1"/>
    <col min="16138" max="16138" width="6.28515625" style="7" customWidth="1"/>
    <col min="16139" max="16139" width="7" style="7" customWidth="1"/>
    <col min="16140" max="16140" width="7.140625" style="7" customWidth="1"/>
    <col min="16141" max="16141" width="9.28515625" style="7" customWidth="1"/>
    <col min="16142" max="16142" width="7.7109375" style="7" customWidth="1"/>
    <col min="16143" max="16143" width="7.5703125" style="7" customWidth="1"/>
    <col min="16144" max="16144" width="4.42578125" style="7" customWidth="1"/>
    <col min="16145" max="16145" width="5.42578125" style="7" customWidth="1"/>
    <col min="16146" max="16146" width="8.5703125" style="7" customWidth="1"/>
    <col min="16147" max="16147" width="9.42578125" style="7" customWidth="1"/>
    <col min="16148" max="16148" width="12" style="7" customWidth="1"/>
    <col min="16149" max="16384" width="9.140625" style="7"/>
  </cols>
  <sheetData>
    <row r="1" spans="1:19" x14ac:dyDescent="0.2">
      <c r="A1" s="1" t="s">
        <v>0</v>
      </c>
      <c r="B1" s="1"/>
      <c r="C1" s="1"/>
      <c r="D1" s="2"/>
      <c r="E1" s="3" t="s">
        <v>1</v>
      </c>
      <c r="F1" s="3"/>
      <c r="G1" s="3"/>
      <c r="H1" s="3"/>
      <c r="I1" s="3"/>
      <c r="J1" s="3"/>
      <c r="K1" s="3"/>
      <c r="L1" s="4"/>
      <c r="M1" s="5"/>
      <c r="N1" s="6" t="s">
        <v>2</v>
      </c>
      <c r="O1" s="6"/>
      <c r="P1" s="6"/>
      <c r="Q1" s="6"/>
      <c r="R1" s="6"/>
      <c r="S1" s="6"/>
    </row>
    <row r="2" spans="1:19" ht="36.75" customHeight="1" x14ac:dyDescent="0.2">
      <c r="A2" s="8" t="s">
        <v>3</v>
      </c>
      <c r="B2" s="8"/>
      <c r="C2" s="8"/>
      <c r="D2" s="2"/>
      <c r="E2" s="2"/>
      <c r="F2" s="9"/>
      <c r="G2" s="10"/>
      <c r="H2" s="11"/>
      <c r="I2" s="11"/>
      <c r="J2" s="5"/>
      <c r="K2" s="5"/>
      <c r="L2" s="4"/>
      <c r="N2" s="12" t="s">
        <v>4</v>
      </c>
      <c r="O2" s="12"/>
      <c r="P2" s="12"/>
      <c r="Q2" s="12"/>
      <c r="R2" s="12"/>
      <c r="S2" s="12"/>
    </row>
    <row r="3" spans="1:19" ht="13.5" customHeight="1" x14ac:dyDescent="0.2">
      <c r="A3" s="2"/>
      <c r="B3" s="2"/>
      <c r="C3" s="2"/>
      <c r="D3" s="2"/>
      <c r="E3" s="3" t="s">
        <v>5</v>
      </c>
      <c r="F3" s="3"/>
      <c r="G3" s="3"/>
      <c r="H3" s="3"/>
      <c r="I3" s="3"/>
      <c r="J3" s="3"/>
      <c r="K3" s="3"/>
      <c r="L3" s="3"/>
      <c r="M3" s="5"/>
      <c r="N3" s="13"/>
      <c r="O3" s="13"/>
      <c r="P3" s="13"/>
      <c r="Q3" s="14"/>
      <c r="R3" s="15"/>
      <c r="S3" s="16"/>
    </row>
    <row r="4" spans="1:19" ht="14.25" customHeight="1" x14ac:dyDescent="0.2">
      <c r="A4" s="3" t="s">
        <v>6</v>
      </c>
      <c r="B4" s="3"/>
      <c r="C4" s="3"/>
      <c r="D4" s="3"/>
      <c r="E4" s="2"/>
      <c r="F4" s="9" t="s">
        <v>7</v>
      </c>
      <c r="G4" s="9"/>
      <c r="H4" s="9"/>
      <c r="I4" s="9"/>
      <c r="J4" s="5"/>
      <c r="K4" s="5"/>
      <c r="L4" s="4"/>
      <c r="M4" s="5"/>
      <c r="N4" s="17" t="s">
        <v>8</v>
      </c>
      <c r="O4" s="17"/>
      <c r="P4" s="17"/>
      <c r="Q4" s="17"/>
      <c r="R4" s="17"/>
      <c r="S4" s="17"/>
    </row>
    <row r="5" spans="1:19" ht="14.25" customHeight="1" x14ac:dyDescent="0.2">
      <c r="A5" s="18"/>
      <c r="B5" s="18"/>
      <c r="C5" s="18"/>
      <c r="D5" s="18"/>
      <c r="E5" s="2"/>
      <c r="F5" s="9"/>
      <c r="G5" s="9"/>
      <c r="H5" s="9"/>
      <c r="I5" s="9"/>
      <c r="J5" s="5"/>
      <c r="K5" s="5"/>
      <c r="L5" s="4"/>
      <c r="M5" s="5"/>
      <c r="N5" s="19"/>
      <c r="O5" s="19"/>
      <c r="P5" s="19"/>
      <c r="Q5" s="19"/>
      <c r="R5" s="19"/>
      <c r="S5" s="19"/>
    </row>
    <row r="6" spans="1:19" x14ac:dyDescent="0.2">
      <c r="A6" s="9"/>
      <c r="B6" s="9"/>
      <c r="C6" s="9"/>
      <c r="D6" s="9"/>
      <c r="E6" s="9"/>
      <c r="F6" s="9"/>
      <c r="G6" s="11"/>
      <c r="H6" s="11"/>
      <c r="I6" s="11"/>
      <c r="J6" s="5"/>
      <c r="K6" s="5"/>
      <c r="L6" s="4"/>
      <c r="M6" s="5"/>
      <c r="N6" s="20"/>
      <c r="O6" s="21"/>
      <c r="P6" s="20"/>
      <c r="Q6" s="20"/>
      <c r="R6" s="20"/>
      <c r="S6" s="4"/>
    </row>
    <row r="7" spans="1:19" x14ac:dyDescent="0.2">
      <c r="A7" s="9"/>
      <c r="B7" s="9"/>
      <c r="C7" s="9"/>
      <c r="D7" s="9"/>
      <c r="E7" s="9"/>
      <c r="F7" s="2" t="s">
        <v>9</v>
      </c>
      <c r="G7" s="9"/>
      <c r="H7" s="9"/>
      <c r="I7" s="9"/>
      <c r="J7" s="9"/>
      <c r="K7" s="5"/>
      <c r="L7" s="4"/>
      <c r="M7" s="5"/>
      <c r="N7" s="4" t="s">
        <v>10</v>
      </c>
      <c r="O7" s="5"/>
      <c r="P7" s="4"/>
      <c r="Q7" s="4"/>
      <c r="R7" s="4"/>
      <c r="S7" s="4"/>
    </row>
    <row r="8" spans="1:19" x14ac:dyDescent="0.2">
      <c r="A8" s="9"/>
      <c r="B8" s="9"/>
      <c r="C8" s="9"/>
      <c r="D8" s="9"/>
      <c r="E8" s="9"/>
      <c r="F8" s="9"/>
      <c r="G8" s="11"/>
      <c r="H8" s="11"/>
      <c r="I8" s="11"/>
      <c r="J8" s="5"/>
      <c r="K8" s="5"/>
      <c r="L8" s="4"/>
      <c r="M8" s="5"/>
      <c r="N8" s="4" t="s">
        <v>11</v>
      </c>
      <c r="O8" s="5"/>
      <c r="P8" s="4"/>
      <c r="Q8" s="4"/>
      <c r="R8" s="16" t="s">
        <v>12</v>
      </c>
      <c r="S8" s="4"/>
    </row>
    <row r="9" spans="1:19" ht="47.25" customHeight="1" x14ac:dyDescent="0.2">
      <c r="A9" s="9"/>
      <c r="B9" s="9"/>
      <c r="C9" s="9"/>
      <c r="D9" s="9"/>
      <c r="E9" s="9"/>
      <c r="F9" s="9"/>
      <c r="G9" s="11"/>
      <c r="H9" s="11"/>
      <c r="I9" s="11"/>
      <c r="J9" s="5"/>
      <c r="K9" s="5"/>
      <c r="L9" s="4"/>
      <c r="M9" s="5"/>
      <c r="N9" s="22" t="s">
        <v>13</v>
      </c>
      <c r="O9" s="22"/>
      <c r="P9" s="22"/>
      <c r="Q9" s="22"/>
      <c r="R9" s="22"/>
      <c r="S9" s="22"/>
    </row>
    <row r="10" spans="1:19" ht="22.5" customHeight="1" x14ac:dyDescent="0.2">
      <c r="A10" s="9"/>
      <c r="B10" s="9"/>
      <c r="C10" s="9"/>
      <c r="D10" s="9"/>
      <c r="E10" s="9"/>
      <c r="F10" s="9"/>
      <c r="G10" s="11"/>
      <c r="H10" s="11"/>
      <c r="I10" s="11"/>
      <c r="J10" s="5"/>
      <c r="K10" s="5"/>
      <c r="L10" s="4"/>
      <c r="M10" s="5"/>
      <c r="N10" s="22"/>
      <c r="O10" s="22"/>
      <c r="P10" s="22"/>
      <c r="Q10" s="22"/>
      <c r="R10" s="22"/>
      <c r="S10" s="22"/>
    </row>
    <row r="11" spans="1:19" x14ac:dyDescent="0.2">
      <c r="A11" s="9"/>
      <c r="B11" s="9"/>
      <c r="C11" s="9"/>
      <c r="D11" s="9"/>
      <c r="E11" s="9"/>
      <c r="F11" s="9"/>
      <c r="G11" s="11"/>
      <c r="H11" s="11"/>
      <c r="I11" s="11"/>
      <c r="J11" s="5"/>
      <c r="K11" s="5"/>
      <c r="L11" s="4"/>
      <c r="M11" s="5"/>
      <c r="N11" s="23" t="s">
        <v>14</v>
      </c>
      <c r="O11" s="23"/>
      <c r="P11" s="23"/>
      <c r="Q11" s="23"/>
      <c r="R11" s="24">
        <v>3</v>
      </c>
      <c r="S11" s="4"/>
    </row>
    <row r="12" spans="1:19" x14ac:dyDescent="0.2">
      <c r="A12" s="9"/>
      <c r="B12" s="9"/>
      <c r="C12" s="9"/>
      <c r="D12" s="9"/>
      <c r="E12" s="9"/>
      <c r="F12" s="9"/>
      <c r="G12" s="11"/>
      <c r="H12" s="11"/>
      <c r="I12" s="11"/>
      <c r="J12" s="5"/>
      <c r="K12" s="5"/>
      <c r="L12" s="4"/>
      <c r="M12" s="5"/>
      <c r="N12" s="4" t="s">
        <v>15</v>
      </c>
      <c r="O12" s="5"/>
      <c r="P12" s="4"/>
      <c r="Q12" s="4"/>
      <c r="R12" s="16">
        <v>1</v>
      </c>
      <c r="S12" s="4"/>
    </row>
    <row r="13" spans="1:19" x14ac:dyDescent="0.2">
      <c r="A13" s="9"/>
      <c r="B13" s="9"/>
      <c r="C13" s="9"/>
      <c r="D13" s="9"/>
      <c r="E13" s="9"/>
      <c r="F13" s="9"/>
      <c r="G13" s="11"/>
      <c r="H13" s="11"/>
      <c r="I13" s="11"/>
      <c r="J13" s="5"/>
      <c r="K13" s="5"/>
      <c r="L13" s="4"/>
      <c r="M13" s="5"/>
      <c r="N13" s="4" t="s">
        <v>16</v>
      </c>
      <c r="O13" s="5"/>
      <c r="P13" s="4"/>
      <c r="Q13" s="4"/>
      <c r="R13" s="16">
        <v>82</v>
      </c>
      <c r="S13" s="4"/>
    </row>
    <row r="14" spans="1:19" x14ac:dyDescent="0.2">
      <c r="A14" s="9"/>
      <c r="B14" s="9"/>
      <c r="C14" s="9"/>
      <c r="D14" s="9"/>
      <c r="E14" s="9"/>
      <c r="F14" s="9"/>
      <c r="G14" s="11"/>
      <c r="H14" s="11"/>
      <c r="I14" s="11"/>
      <c r="J14" s="5"/>
      <c r="K14" s="5"/>
      <c r="L14" s="4"/>
      <c r="M14" s="5"/>
      <c r="N14" s="4" t="s">
        <v>17</v>
      </c>
      <c r="O14" s="5"/>
      <c r="P14" s="4"/>
      <c r="Q14" s="4"/>
      <c r="R14" s="25">
        <v>75</v>
      </c>
      <c r="S14" s="4"/>
    </row>
    <row r="15" spans="1:19" x14ac:dyDescent="0.2">
      <c r="A15" s="9"/>
      <c r="B15" s="9"/>
      <c r="C15" s="9"/>
      <c r="D15" s="9"/>
      <c r="E15" s="9"/>
      <c r="F15" s="9"/>
      <c r="G15" s="11"/>
      <c r="H15" s="11"/>
      <c r="I15" s="11"/>
      <c r="J15" s="5"/>
      <c r="K15" s="5"/>
      <c r="L15" s="4"/>
      <c r="M15" s="5"/>
      <c r="N15" s="4" t="s">
        <v>18</v>
      </c>
      <c r="O15" s="5"/>
      <c r="P15" s="4"/>
      <c r="Q15" s="4"/>
      <c r="R15" s="16">
        <v>7</v>
      </c>
      <c r="S15" s="4"/>
    </row>
    <row r="16" spans="1:19" x14ac:dyDescent="0.2">
      <c r="A16" s="9"/>
      <c r="B16" s="9"/>
      <c r="C16" s="9"/>
      <c r="D16" s="9"/>
      <c r="E16" s="9"/>
      <c r="F16" s="9"/>
      <c r="G16" s="11"/>
      <c r="H16" s="11"/>
      <c r="I16" s="11"/>
      <c r="J16" s="5"/>
      <c r="K16" s="5"/>
      <c r="L16" s="4"/>
      <c r="M16" s="5"/>
      <c r="N16" s="4" t="s">
        <v>19</v>
      </c>
      <c r="O16" s="5"/>
      <c r="P16" s="4"/>
      <c r="Q16" s="4"/>
      <c r="R16" s="16">
        <v>5946</v>
      </c>
      <c r="S16" s="4"/>
    </row>
    <row r="17" spans="1:20" x14ac:dyDescent="0.2">
      <c r="A17" s="9"/>
      <c r="B17" s="9"/>
      <c r="C17" s="9"/>
      <c r="D17" s="9"/>
      <c r="E17" s="9"/>
      <c r="F17" s="9"/>
      <c r="G17" s="11"/>
      <c r="H17" s="11"/>
      <c r="I17" s="11"/>
      <c r="J17" s="5"/>
      <c r="K17" s="5"/>
      <c r="L17" s="4"/>
      <c r="M17" s="5"/>
      <c r="N17" s="4"/>
      <c r="O17" s="5"/>
      <c r="P17" s="4"/>
      <c r="Q17" s="4"/>
      <c r="R17" s="16"/>
      <c r="S17" s="4"/>
    </row>
    <row r="18" spans="1:20" ht="12.75" customHeight="1" x14ac:dyDescent="0.2">
      <c r="A18" s="26" t="s">
        <v>20</v>
      </c>
      <c r="B18" s="26" t="s">
        <v>21</v>
      </c>
      <c r="C18" s="26" t="s">
        <v>22</v>
      </c>
      <c r="D18" s="26" t="s">
        <v>23</v>
      </c>
      <c r="E18" s="26" t="s">
        <v>24</v>
      </c>
      <c r="F18" s="26" t="s">
        <v>25</v>
      </c>
      <c r="G18" s="26" t="s">
        <v>26</v>
      </c>
      <c r="H18" s="26" t="s">
        <v>27</v>
      </c>
      <c r="I18" s="26" t="s">
        <v>28</v>
      </c>
      <c r="J18" s="26" t="s">
        <v>29</v>
      </c>
      <c r="K18" s="26" t="s">
        <v>30</v>
      </c>
      <c r="L18" s="26" t="s">
        <v>31</v>
      </c>
      <c r="M18" s="27" t="s">
        <v>32</v>
      </c>
      <c r="N18" s="28"/>
      <c r="O18" s="28"/>
      <c r="P18" s="28"/>
      <c r="Q18" s="29"/>
      <c r="R18" s="30" t="s">
        <v>33</v>
      </c>
      <c r="S18" s="31" t="s">
        <v>34</v>
      </c>
    </row>
    <row r="19" spans="1:20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 t="s">
        <v>35</v>
      </c>
      <c r="N19" s="30" t="s">
        <v>36</v>
      </c>
      <c r="O19" s="27" t="s">
        <v>37</v>
      </c>
      <c r="P19" s="28"/>
      <c r="Q19" s="29"/>
      <c r="R19" s="34"/>
      <c r="S19" s="35"/>
    </row>
    <row r="20" spans="1:20" ht="48.75" customHeight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38"/>
      <c r="O20" s="39" t="s">
        <v>38</v>
      </c>
      <c r="P20" s="40" t="s">
        <v>39</v>
      </c>
      <c r="Q20" s="41" t="s">
        <v>40</v>
      </c>
      <c r="R20" s="38"/>
      <c r="S20" s="35"/>
    </row>
    <row r="21" spans="1:20" s="51" customFormat="1" ht="51" x14ac:dyDescent="0.2">
      <c r="A21" s="42">
        <v>1</v>
      </c>
      <c r="B21" s="42"/>
      <c r="C21" s="43" t="s">
        <v>41</v>
      </c>
      <c r="D21" s="43" t="s">
        <v>42</v>
      </c>
      <c r="E21" s="44" t="s">
        <v>43</v>
      </c>
      <c r="F21" s="43" t="s">
        <v>44</v>
      </c>
      <c r="G21" s="45" t="s">
        <v>45</v>
      </c>
      <c r="H21" s="46" t="s">
        <v>46</v>
      </c>
      <c r="I21" s="46">
        <v>87246</v>
      </c>
      <c r="J21" s="47">
        <f t="shared" ref="J21:J45" si="0">I21/72</f>
        <v>1211.75</v>
      </c>
      <c r="K21" s="48">
        <v>11.4</v>
      </c>
      <c r="L21" s="49">
        <f t="shared" ref="L21:L50" si="1">J21*K21</f>
        <v>13813.95</v>
      </c>
      <c r="M21" s="49"/>
      <c r="N21" s="49"/>
      <c r="O21" s="49"/>
      <c r="P21" s="48"/>
      <c r="Q21" s="49"/>
      <c r="R21" s="49">
        <f t="shared" ref="R21:R50" si="2">L21*10%</f>
        <v>1381.3950000000002</v>
      </c>
      <c r="S21" s="50">
        <f t="shared" ref="S21:S50" si="3">R21+Q21+N21+M21+L21</f>
        <v>15195.345000000001</v>
      </c>
    </row>
    <row r="22" spans="1:20" s="51" customFormat="1" ht="38.25" x14ac:dyDescent="0.2">
      <c r="A22" s="42">
        <v>2</v>
      </c>
      <c r="B22" s="42"/>
      <c r="C22" s="43" t="s">
        <v>47</v>
      </c>
      <c r="D22" s="43" t="s">
        <v>42</v>
      </c>
      <c r="E22" s="43" t="s">
        <v>48</v>
      </c>
      <c r="F22" s="43" t="s">
        <v>49</v>
      </c>
      <c r="G22" s="45" t="s">
        <v>50</v>
      </c>
      <c r="H22" s="46" t="s">
        <v>46</v>
      </c>
      <c r="I22" s="46">
        <v>90609</v>
      </c>
      <c r="J22" s="52">
        <f t="shared" si="0"/>
        <v>1258.4583333333333</v>
      </c>
      <c r="K22" s="53">
        <v>23.4</v>
      </c>
      <c r="L22" s="54">
        <f t="shared" si="1"/>
        <v>29447.924999999996</v>
      </c>
      <c r="M22" s="54"/>
      <c r="N22" s="54"/>
      <c r="O22" s="54">
        <v>20</v>
      </c>
      <c r="P22" s="53">
        <v>23.4</v>
      </c>
      <c r="Q22" s="54">
        <f>17697*20%/72*P22</f>
        <v>1150.3049999999998</v>
      </c>
      <c r="R22" s="54">
        <f t="shared" si="2"/>
        <v>2944.7924999999996</v>
      </c>
      <c r="S22" s="55">
        <f t="shared" si="3"/>
        <v>33543.022499999992</v>
      </c>
      <c r="T22" s="56"/>
    </row>
    <row r="23" spans="1:20" s="51" customFormat="1" ht="63.75" x14ac:dyDescent="0.2">
      <c r="A23" s="42">
        <f>A22+1</f>
        <v>3</v>
      </c>
      <c r="B23" s="42"/>
      <c r="C23" s="43" t="s">
        <v>51</v>
      </c>
      <c r="D23" s="43" t="s">
        <v>42</v>
      </c>
      <c r="E23" s="44" t="s">
        <v>52</v>
      </c>
      <c r="F23" s="43" t="s">
        <v>53</v>
      </c>
      <c r="G23" s="45" t="s">
        <v>54</v>
      </c>
      <c r="H23" s="46" t="s">
        <v>46</v>
      </c>
      <c r="I23" s="46">
        <v>84061</v>
      </c>
      <c r="J23" s="52">
        <f t="shared" si="0"/>
        <v>1167.5138888888889</v>
      </c>
      <c r="K23" s="53">
        <v>17.5</v>
      </c>
      <c r="L23" s="54">
        <f t="shared" si="1"/>
        <v>20431.493055555555</v>
      </c>
      <c r="M23" s="54"/>
      <c r="N23" s="54"/>
      <c r="O23" s="54">
        <v>25</v>
      </c>
      <c r="P23" s="53">
        <v>17.5</v>
      </c>
      <c r="Q23" s="54">
        <f>17697*25%/72*P23</f>
        <v>1075.3385416666665</v>
      </c>
      <c r="R23" s="54">
        <f t="shared" si="2"/>
        <v>2043.1493055555557</v>
      </c>
      <c r="S23" s="55">
        <f t="shared" si="3"/>
        <v>23549.980902777777</v>
      </c>
      <c r="T23" s="56"/>
    </row>
    <row r="24" spans="1:20" s="51" customFormat="1" ht="51" x14ac:dyDescent="0.2">
      <c r="A24" s="42">
        <f t="shared" ref="A24:A50" si="4">A23+1</f>
        <v>4</v>
      </c>
      <c r="B24" s="42"/>
      <c r="C24" s="43" t="s">
        <v>55</v>
      </c>
      <c r="D24" s="43" t="s">
        <v>42</v>
      </c>
      <c r="E24" s="43" t="s">
        <v>56</v>
      </c>
      <c r="F24" s="43" t="s">
        <v>57</v>
      </c>
      <c r="G24" s="45" t="s">
        <v>58</v>
      </c>
      <c r="H24" s="46" t="s">
        <v>46</v>
      </c>
      <c r="I24" s="46">
        <v>82468</v>
      </c>
      <c r="J24" s="52">
        <f t="shared" si="0"/>
        <v>1145.3888888888889</v>
      </c>
      <c r="K24" s="53">
        <v>16.600000000000001</v>
      </c>
      <c r="L24" s="54">
        <f t="shared" si="1"/>
        <v>19013.455555555556</v>
      </c>
      <c r="M24" s="54"/>
      <c r="N24" s="54"/>
      <c r="O24" s="54">
        <v>25</v>
      </c>
      <c r="P24" s="53">
        <v>16.600000000000001</v>
      </c>
      <c r="Q24" s="54">
        <f>17697*25%/72*P24</f>
        <v>1020.0354166666667</v>
      </c>
      <c r="R24" s="54">
        <f t="shared" si="2"/>
        <v>1901.3455555555556</v>
      </c>
      <c r="S24" s="55">
        <f t="shared" si="3"/>
        <v>21934.836527777778</v>
      </c>
      <c r="T24" s="56"/>
    </row>
    <row r="25" spans="1:20" s="51" customFormat="1" ht="49.5" customHeight="1" x14ac:dyDescent="0.2">
      <c r="A25" s="42">
        <f t="shared" si="4"/>
        <v>5</v>
      </c>
      <c r="B25" s="42"/>
      <c r="C25" s="43" t="s">
        <v>59</v>
      </c>
      <c r="D25" s="43" t="s">
        <v>42</v>
      </c>
      <c r="E25" s="43" t="s">
        <v>43</v>
      </c>
      <c r="F25" s="43" t="s">
        <v>60</v>
      </c>
      <c r="G25" s="45" t="s">
        <v>61</v>
      </c>
      <c r="H25" s="46" t="s">
        <v>46</v>
      </c>
      <c r="I25" s="46">
        <v>89016</v>
      </c>
      <c r="J25" s="47">
        <f t="shared" si="0"/>
        <v>1236.3333333333333</v>
      </c>
      <c r="K25" s="57">
        <v>23.4</v>
      </c>
      <c r="L25" s="49">
        <f t="shared" si="1"/>
        <v>28930.199999999997</v>
      </c>
      <c r="M25" s="54"/>
      <c r="N25" s="54"/>
      <c r="O25" s="54">
        <v>20</v>
      </c>
      <c r="P25" s="53">
        <v>23.4</v>
      </c>
      <c r="Q25" s="54">
        <f>17697*20%/72*P25</f>
        <v>1150.3049999999998</v>
      </c>
      <c r="R25" s="54">
        <f t="shared" si="2"/>
        <v>2893.02</v>
      </c>
      <c r="S25" s="55">
        <f t="shared" si="3"/>
        <v>32973.524999999994</v>
      </c>
      <c r="T25" s="56"/>
    </row>
    <row r="26" spans="1:20" s="51" customFormat="1" ht="48" customHeight="1" x14ac:dyDescent="0.2">
      <c r="A26" s="42">
        <f t="shared" si="4"/>
        <v>6</v>
      </c>
      <c r="B26" s="43"/>
      <c r="C26" s="43" t="s">
        <v>62</v>
      </c>
      <c r="D26" s="43" t="s">
        <v>42</v>
      </c>
      <c r="E26" s="44" t="s">
        <v>63</v>
      </c>
      <c r="F26" s="43" t="s">
        <v>64</v>
      </c>
      <c r="G26" s="45" t="s">
        <v>65</v>
      </c>
      <c r="H26" s="46" t="s">
        <v>46</v>
      </c>
      <c r="I26" s="46">
        <v>84061</v>
      </c>
      <c r="J26" s="47">
        <f t="shared" si="0"/>
        <v>1167.5138888888889</v>
      </c>
      <c r="K26" s="48">
        <v>15.2</v>
      </c>
      <c r="L26" s="49">
        <f t="shared" si="1"/>
        <v>17746.211111111112</v>
      </c>
      <c r="M26" s="49"/>
      <c r="N26" s="49"/>
      <c r="O26" s="49"/>
      <c r="P26" s="48"/>
      <c r="Q26" s="49"/>
      <c r="R26" s="49">
        <f t="shared" si="2"/>
        <v>1774.6211111111113</v>
      </c>
      <c r="S26" s="50">
        <f t="shared" si="3"/>
        <v>19520.832222222223</v>
      </c>
    </row>
    <row r="27" spans="1:20" s="51" customFormat="1" ht="38.25" x14ac:dyDescent="0.2">
      <c r="A27" s="42">
        <f t="shared" si="4"/>
        <v>7</v>
      </c>
      <c r="B27" s="42"/>
      <c r="C27" s="43" t="s">
        <v>66</v>
      </c>
      <c r="D27" s="43" t="s">
        <v>42</v>
      </c>
      <c r="E27" s="43" t="s">
        <v>48</v>
      </c>
      <c r="F27" s="43" t="s">
        <v>67</v>
      </c>
      <c r="G27" s="45" t="s">
        <v>68</v>
      </c>
      <c r="H27" s="46" t="s">
        <v>46</v>
      </c>
      <c r="I27" s="46">
        <v>92201</v>
      </c>
      <c r="J27" s="47">
        <f t="shared" si="0"/>
        <v>1280.5694444444443</v>
      </c>
      <c r="K27" s="48">
        <v>23.4</v>
      </c>
      <c r="L27" s="49">
        <f t="shared" si="1"/>
        <v>29965.324999999997</v>
      </c>
      <c r="M27" s="49"/>
      <c r="N27" s="49"/>
      <c r="O27" s="49"/>
      <c r="P27" s="48"/>
      <c r="Q27" s="49"/>
      <c r="R27" s="49">
        <f t="shared" si="2"/>
        <v>2996.5324999999998</v>
      </c>
      <c r="S27" s="50">
        <f t="shared" si="3"/>
        <v>32961.857499999998</v>
      </c>
    </row>
    <row r="28" spans="1:20" s="51" customFormat="1" ht="38.25" x14ac:dyDescent="0.2">
      <c r="A28" s="42">
        <f t="shared" si="4"/>
        <v>8</v>
      </c>
      <c r="B28" s="43"/>
      <c r="C28" s="43" t="s">
        <v>51</v>
      </c>
      <c r="D28" s="43" t="s">
        <v>42</v>
      </c>
      <c r="E28" s="43" t="s">
        <v>48</v>
      </c>
      <c r="F28" s="43" t="s">
        <v>69</v>
      </c>
      <c r="G28" s="45" t="s">
        <v>70</v>
      </c>
      <c r="H28" s="46" t="s">
        <v>46</v>
      </c>
      <c r="I28" s="46">
        <v>93971</v>
      </c>
      <c r="J28" s="47">
        <f t="shared" si="0"/>
        <v>1305.1527777777778</v>
      </c>
      <c r="K28" s="48">
        <v>17.5</v>
      </c>
      <c r="L28" s="49">
        <f t="shared" si="1"/>
        <v>22840.173611111113</v>
      </c>
      <c r="M28" s="49"/>
      <c r="N28" s="49"/>
      <c r="O28" s="49">
        <v>25</v>
      </c>
      <c r="P28" s="48">
        <v>17.5</v>
      </c>
      <c r="Q28" s="49">
        <f>17697*25%/72*P28</f>
        <v>1075.3385416666665</v>
      </c>
      <c r="R28" s="49">
        <f t="shared" si="2"/>
        <v>2284.0173611111113</v>
      </c>
      <c r="S28" s="50">
        <f t="shared" si="3"/>
        <v>26199.529513888891</v>
      </c>
    </row>
    <row r="29" spans="1:20" s="51" customFormat="1" ht="49.5" customHeight="1" x14ac:dyDescent="0.2">
      <c r="A29" s="42">
        <f t="shared" si="4"/>
        <v>9</v>
      </c>
      <c r="B29" s="43"/>
      <c r="C29" s="43" t="s">
        <v>71</v>
      </c>
      <c r="D29" s="43" t="s">
        <v>42</v>
      </c>
      <c r="E29" s="44" t="s">
        <v>52</v>
      </c>
      <c r="F29" s="43" t="s">
        <v>72</v>
      </c>
      <c r="G29" s="45" t="s">
        <v>73</v>
      </c>
      <c r="H29" s="46" t="s">
        <v>46</v>
      </c>
      <c r="I29" s="46">
        <v>82468</v>
      </c>
      <c r="J29" s="47">
        <f t="shared" si="0"/>
        <v>1145.3888888888889</v>
      </c>
      <c r="K29" s="48">
        <v>23.4</v>
      </c>
      <c r="L29" s="49">
        <f t="shared" si="1"/>
        <v>26802.1</v>
      </c>
      <c r="M29" s="49"/>
      <c r="N29" s="49"/>
      <c r="O29" s="49">
        <v>20</v>
      </c>
      <c r="P29" s="48">
        <v>23.4</v>
      </c>
      <c r="Q29" s="49">
        <f>17697*20%/72*P29</f>
        <v>1150.3049999999998</v>
      </c>
      <c r="R29" s="49">
        <f t="shared" si="2"/>
        <v>2680.21</v>
      </c>
      <c r="S29" s="50">
        <f t="shared" si="3"/>
        <v>30632.614999999998</v>
      </c>
    </row>
    <row r="30" spans="1:20" s="51" customFormat="1" ht="38.25" x14ac:dyDescent="0.2">
      <c r="A30" s="42">
        <f t="shared" si="4"/>
        <v>10</v>
      </c>
      <c r="B30" s="42"/>
      <c r="C30" s="43" t="s">
        <v>51</v>
      </c>
      <c r="D30" s="43" t="s">
        <v>42</v>
      </c>
      <c r="E30" s="43" t="s">
        <v>74</v>
      </c>
      <c r="F30" s="43" t="s">
        <v>75</v>
      </c>
      <c r="G30" s="58" t="s">
        <v>70</v>
      </c>
      <c r="H30" s="46" t="s">
        <v>46</v>
      </c>
      <c r="I30" s="46">
        <v>93971</v>
      </c>
      <c r="J30" s="47">
        <f>I30/72</f>
        <v>1305.1527777777778</v>
      </c>
      <c r="K30" s="48">
        <v>17.5</v>
      </c>
      <c r="L30" s="49">
        <f t="shared" si="1"/>
        <v>22840.173611111113</v>
      </c>
      <c r="M30" s="49"/>
      <c r="N30" s="49"/>
      <c r="O30" s="49">
        <v>25</v>
      </c>
      <c r="P30" s="48">
        <v>17.5</v>
      </c>
      <c r="Q30" s="49">
        <f>17697*25%/72*P30</f>
        <v>1075.3385416666665</v>
      </c>
      <c r="R30" s="49">
        <f t="shared" si="2"/>
        <v>2284.0173611111113</v>
      </c>
      <c r="S30" s="50">
        <f t="shared" si="3"/>
        <v>26199.529513888891</v>
      </c>
    </row>
    <row r="31" spans="1:20" s="51" customFormat="1" ht="52.5" customHeight="1" x14ac:dyDescent="0.2">
      <c r="A31" s="42">
        <f t="shared" si="4"/>
        <v>11</v>
      </c>
      <c r="B31" s="42"/>
      <c r="C31" s="43" t="s">
        <v>51</v>
      </c>
      <c r="D31" s="43" t="s">
        <v>42</v>
      </c>
      <c r="E31" s="44" t="s">
        <v>52</v>
      </c>
      <c r="F31" s="43" t="s">
        <v>76</v>
      </c>
      <c r="G31" s="58" t="s">
        <v>77</v>
      </c>
      <c r="H31" s="46" t="s">
        <v>46</v>
      </c>
      <c r="I31" s="46">
        <v>92201</v>
      </c>
      <c r="J31" s="47">
        <f t="shared" si="0"/>
        <v>1280.5694444444443</v>
      </c>
      <c r="K31" s="48">
        <v>17.5</v>
      </c>
      <c r="L31" s="49">
        <f t="shared" si="1"/>
        <v>22409.965277777777</v>
      </c>
      <c r="M31" s="49"/>
      <c r="N31" s="49"/>
      <c r="O31" s="49">
        <v>25</v>
      </c>
      <c r="P31" s="48">
        <v>17.5</v>
      </c>
      <c r="Q31" s="49">
        <f>17697*20%/72*P31</f>
        <v>860.27083333333326</v>
      </c>
      <c r="R31" s="49">
        <f t="shared" si="2"/>
        <v>2240.9965277777778</v>
      </c>
      <c r="S31" s="50">
        <f t="shared" si="3"/>
        <v>25511.232638888891</v>
      </c>
    </row>
    <row r="32" spans="1:20" s="51" customFormat="1" ht="51" x14ac:dyDescent="0.2">
      <c r="A32" s="42">
        <f t="shared" si="4"/>
        <v>12</v>
      </c>
      <c r="B32" s="42"/>
      <c r="C32" s="43" t="s">
        <v>78</v>
      </c>
      <c r="D32" s="43" t="s">
        <v>42</v>
      </c>
      <c r="E32" s="43" t="s">
        <v>79</v>
      </c>
      <c r="F32" s="43" t="s">
        <v>80</v>
      </c>
      <c r="G32" s="45" t="s">
        <v>81</v>
      </c>
      <c r="H32" s="46" t="s">
        <v>46</v>
      </c>
      <c r="I32" s="46">
        <v>84061</v>
      </c>
      <c r="J32" s="52">
        <f>I32/72</f>
        <v>1167.5138888888889</v>
      </c>
      <c r="K32" s="53">
        <v>19.2</v>
      </c>
      <c r="L32" s="54">
        <f t="shared" si="1"/>
        <v>22416.266666666666</v>
      </c>
      <c r="M32" s="54"/>
      <c r="N32" s="54">
        <v>4424</v>
      </c>
      <c r="O32" s="54"/>
      <c r="P32" s="53"/>
      <c r="Q32" s="54"/>
      <c r="R32" s="54">
        <f t="shared" si="2"/>
        <v>2241.6266666666666</v>
      </c>
      <c r="S32" s="55">
        <f t="shared" si="3"/>
        <v>29081.893333333333</v>
      </c>
      <c r="T32" s="56"/>
    </row>
    <row r="33" spans="1:20" s="51" customFormat="1" ht="37.5" customHeight="1" x14ac:dyDescent="0.2">
      <c r="A33" s="42">
        <f t="shared" si="4"/>
        <v>13</v>
      </c>
      <c r="B33" s="42"/>
      <c r="C33" s="43" t="s">
        <v>82</v>
      </c>
      <c r="D33" s="43" t="s">
        <v>42</v>
      </c>
      <c r="E33" s="43" t="s">
        <v>43</v>
      </c>
      <c r="F33" s="43" t="s">
        <v>83</v>
      </c>
      <c r="G33" s="45" t="s">
        <v>84</v>
      </c>
      <c r="H33" s="46" t="s">
        <v>46</v>
      </c>
      <c r="I33" s="46">
        <v>85653</v>
      </c>
      <c r="J33" s="47">
        <f>I33/72</f>
        <v>1189.625</v>
      </c>
      <c r="K33" s="48">
        <v>15.2</v>
      </c>
      <c r="L33" s="49">
        <f t="shared" si="1"/>
        <v>18082.3</v>
      </c>
      <c r="M33" s="59"/>
      <c r="N33" s="59"/>
      <c r="O33" s="59"/>
      <c r="P33" s="48"/>
      <c r="Q33" s="59"/>
      <c r="R33" s="49">
        <f t="shared" si="2"/>
        <v>1808.23</v>
      </c>
      <c r="S33" s="50">
        <f t="shared" si="3"/>
        <v>19890.53</v>
      </c>
    </row>
    <row r="34" spans="1:20" s="51" customFormat="1" ht="63.75" x14ac:dyDescent="0.2">
      <c r="A34" s="42">
        <f t="shared" si="4"/>
        <v>14</v>
      </c>
      <c r="B34" s="43"/>
      <c r="C34" s="43" t="s">
        <v>85</v>
      </c>
      <c r="D34" s="43" t="s">
        <v>42</v>
      </c>
      <c r="E34" s="44" t="s">
        <v>52</v>
      </c>
      <c r="F34" s="43" t="s">
        <v>86</v>
      </c>
      <c r="G34" s="45" t="s">
        <v>87</v>
      </c>
      <c r="H34" s="46" t="s">
        <v>46</v>
      </c>
      <c r="I34" s="46">
        <v>85653</v>
      </c>
      <c r="J34" s="47">
        <f t="shared" si="0"/>
        <v>1189.625</v>
      </c>
      <c r="K34" s="48">
        <v>57.6</v>
      </c>
      <c r="L34" s="49">
        <f t="shared" si="1"/>
        <v>68522.400000000009</v>
      </c>
      <c r="M34" s="49"/>
      <c r="N34" s="49"/>
      <c r="O34" s="49">
        <v>20</v>
      </c>
      <c r="P34" s="48">
        <v>57.6</v>
      </c>
      <c r="Q34" s="49">
        <f>17697*20%/72*P34</f>
        <v>2831.52</v>
      </c>
      <c r="R34" s="49">
        <f t="shared" si="2"/>
        <v>6852.2400000000016</v>
      </c>
      <c r="S34" s="50">
        <f t="shared" si="3"/>
        <v>78206.16</v>
      </c>
    </row>
    <row r="35" spans="1:20" s="51" customFormat="1" ht="51" x14ac:dyDescent="0.2">
      <c r="A35" s="42">
        <f t="shared" si="4"/>
        <v>15</v>
      </c>
      <c r="B35" s="42"/>
      <c r="C35" s="43" t="s">
        <v>62</v>
      </c>
      <c r="D35" s="43" t="s">
        <v>42</v>
      </c>
      <c r="E35" s="43" t="s">
        <v>43</v>
      </c>
      <c r="F35" s="43" t="s">
        <v>88</v>
      </c>
      <c r="G35" s="45" t="s">
        <v>89</v>
      </c>
      <c r="H35" s="60" t="s">
        <v>46</v>
      </c>
      <c r="I35" s="46">
        <v>80875</v>
      </c>
      <c r="J35" s="52">
        <f>I35/72</f>
        <v>1123.2638888888889</v>
      </c>
      <c r="K35" s="53">
        <v>15.2</v>
      </c>
      <c r="L35" s="54">
        <f t="shared" si="1"/>
        <v>17073.611111111109</v>
      </c>
      <c r="M35" s="54"/>
      <c r="N35" s="54"/>
      <c r="O35" s="54"/>
      <c r="P35" s="53"/>
      <c r="Q35" s="54"/>
      <c r="R35" s="54">
        <f t="shared" si="2"/>
        <v>1707.3611111111111</v>
      </c>
      <c r="S35" s="55">
        <f t="shared" si="3"/>
        <v>18780.972222222219</v>
      </c>
      <c r="T35" s="56"/>
    </row>
    <row r="36" spans="1:20" s="51" customFormat="1" ht="38.25" x14ac:dyDescent="0.2">
      <c r="A36" s="42">
        <f t="shared" si="4"/>
        <v>16</v>
      </c>
      <c r="B36" s="42"/>
      <c r="C36" s="43" t="s">
        <v>55</v>
      </c>
      <c r="D36" s="43" t="s">
        <v>42</v>
      </c>
      <c r="E36" s="43" t="s">
        <v>90</v>
      </c>
      <c r="F36" s="43" t="s">
        <v>91</v>
      </c>
      <c r="G36" s="58" t="s">
        <v>92</v>
      </c>
      <c r="H36" s="46" t="s">
        <v>46</v>
      </c>
      <c r="I36" s="46">
        <v>85653</v>
      </c>
      <c r="J36" s="47">
        <f t="shared" si="0"/>
        <v>1189.625</v>
      </c>
      <c r="K36" s="48">
        <v>33.200000000000003</v>
      </c>
      <c r="L36" s="49">
        <f t="shared" si="1"/>
        <v>39495.550000000003</v>
      </c>
      <c r="M36" s="49">
        <v>4424</v>
      </c>
      <c r="N36" s="49"/>
      <c r="O36" s="49">
        <v>25</v>
      </c>
      <c r="P36" s="48">
        <v>33.200000000000003</v>
      </c>
      <c r="Q36" s="49">
        <f>17697*25%/72*P36</f>
        <v>2040.0708333333334</v>
      </c>
      <c r="R36" s="49">
        <f t="shared" si="2"/>
        <v>3949.5550000000003</v>
      </c>
      <c r="S36" s="50">
        <f t="shared" si="3"/>
        <v>49909.175833333335</v>
      </c>
    </row>
    <row r="37" spans="1:20" s="51" customFormat="1" ht="39" customHeight="1" x14ac:dyDescent="0.2">
      <c r="A37" s="42">
        <f t="shared" si="4"/>
        <v>17</v>
      </c>
      <c r="B37" s="42"/>
      <c r="C37" s="43" t="s">
        <v>93</v>
      </c>
      <c r="D37" s="43" t="s">
        <v>42</v>
      </c>
      <c r="E37" s="43" t="s">
        <v>94</v>
      </c>
      <c r="F37" s="43" t="s">
        <v>95</v>
      </c>
      <c r="G37" s="45" t="s">
        <v>70</v>
      </c>
      <c r="H37" s="46" t="s">
        <v>46</v>
      </c>
      <c r="I37" s="46">
        <v>93971</v>
      </c>
      <c r="J37" s="52">
        <f t="shared" si="0"/>
        <v>1305.1527777777778</v>
      </c>
      <c r="K37" s="53">
        <v>8.8000000000000007</v>
      </c>
      <c r="L37" s="54">
        <f t="shared" si="1"/>
        <v>11485.344444444447</v>
      </c>
      <c r="M37" s="54">
        <v>4424</v>
      </c>
      <c r="N37" s="54"/>
      <c r="O37" s="54"/>
      <c r="P37" s="53"/>
      <c r="Q37" s="54"/>
      <c r="R37" s="54">
        <f t="shared" si="2"/>
        <v>1148.5344444444447</v>
      </c>
      <c r="S37" s="55">
        <f t="shared" si="3"/>
        <v>17057.878888888892</v>
      </c>
      <c r="T37" s="56"/>
    </row>
    <row r="38" spans="1:20" s="51" customFormat="1" ht="49.5" customHeight="1" x14ac:dyDescent="0.2">
      <c r="A38" s="42">
        <f t="shared" si="4"/>
        <v>18</v>
      </c>
      <c r="B38" s="42"/>
      <c r="C38" s="43" t="s">
        <v>96</v>
      </c>
      <c r="D38" s="43" t="s">
        <v>42</v>
      </c>
      <c r="E38" s="43" t="s">
        <v>97</v>
      </c>
      <c r="F38" s="43" t="s">
        <v>98</v>
      </c>
      <c r="G38" s="58" t="s">
        <v>70</v>
      </c>
      <c r="H38" s="46" t="s">
        <v>46</v>
      </c>
      <c r="I38" s="46">
        <v>93971</v>
      </c>
      <c r="J38" s="47">
        <f t="shared" si="0"/>
        <v>1305.1527777777778</v>
      </c>
      <c r="K38" s="48">
        <v>9</v>
      </c>
      <c r="L38" s="49">
        <f t="shared" si="1"/>
        <v>11746.375</v>
      </c>
      <c r="M38" s="49"/>
      <c r="N38" s="49"/>
      <c r="O38" s="49">
        <v>20</v>
      </c>
      <c r="P38" s="48">
        <v>9</v>
      </c>
      <c r="Q38" s="49">
        <f>17697*20%/72*P38</f>
        <v>442.42499999999995</v>
      </c>
      <c r="R38" s="49">
        <f t="shared" si="2"/>
        <v>1174.6375</v>
      </c>
      <c r="S38" s="50">
        <f t="shared" si="3"/>
        <v>13363.4375</v>
      </c>
      <c r="T38" s="56"/>
    </row>
    <row r="39" spans="1:20" s="51" customFormat="1" ht="39" customHeight="1" x14ac:dyDescent="0.2">
      <c r="A39" s="42">
        <f t="shared" si="4"/>
        <v>19</v>
      </c>
      <c r="B39" s="42"/>
      <c r="C39" s="43" t="s">
        <v>62</v>
      </c>
      <c r="D39" s="43" t="s">
        <v>42</v>
      </c>
      <c r="E39" s="43" t="s">
        <v>43</v>
      </c>
      <c r="F39" s="43" t="s">
        <v>99</v>
      </c>
      <c r="G39" s="45" t="s">
        <v>100</v>
      </c>
      <c r="H39" s="46" t="s">
        <v>46</v>
      </c>
      <c r="I39" s="46">
        <v>92201</v>
      </c>
      <c r="J39" s="52">
        <f>I39/72</f>
        <v>1280.5694444444443</v>
      </c>
      <c r="K39" s="53">
        <v>15.2</v>
      </c>
      <c r="L39" s="54">
        <f t="shared" si="1"/>
        <v>19464.655555555553</v>
      </c>
      <c r="M39" s="54"/>
      <c r="N39" s="54">
        <v>4424</v>
      </c>
      <c r="O39" s="54"/>
      <c r="P39" s="53"/>
      <c r="Q39" s="54"/>
      <c r="R39" s="54">
        <f t="shared" si="2"/>
        <v>1946.4655555555555</v>
      </c>
      <c r="S39" s="55">
        <f t="shared" si="3"/>
        <v>25835.121111111108</v>
      </c>
      <c r="T39" s="56"/>
    </row>
    <row r="40" spans="1:20" s="51" customFormat="1" ht="38.25" x14ac:dyDescent="0.2">
      <c r="A40" s="42">
        <f t="shared" si="4"/>
        <v>20</v>
      </c>
      <c r="B40" s="43"/>
      <c r="C40" s="43" t="s">
        <v>51</v>
      </c>
      <c r="D40" s="43" t="s">
        <v>42</v>
      </c>
      <c r="E40" s="43" t="s">
        <v>94</v>
      </c>
      <c r="F40" s="43" t="s">
        <v>101</v>
      </c>
      <c r="G40" s="45" t="s">
        <v>70</v>
      </c>
      <c r="H40" s="46" t="s">
        <v>46</v>
      </c>
      <c r="I40" s="46">
        <v>93971</v>
      </c>
      <c r="J40" s="52">
        <f>I40/72</f>
        <v>1305.1527777777778</v>
      </c>
      <c r="K40" s="53">
        <v>17.5</v>
      </c>
      <c r="L40" s="54">
        <f t="shared" si="1"/>
        <v>22840.173611111113</v>
      </c>
      <c r="M40" s="54"/>
      <c r="N40" s="54"/>
      <c r="O40" s="54">
        <v>25</v>
      </c>
      <c r="P40" s="53">
        <v>17.5</v>
      </c>
      <c r="Q40" s="54">
        <f>17697*25%/72*P40</f>
        <v>1075.3385416666665</v>
      </c>
      <c r="R40" s="54">
        <f t="shared" si="2"/>
        <v>2284.0173611111113</v>
      </c>
      <c r="S40" s="55">
        <f t="shared" si="3"/>
        <v>26199.529513888891</v>
      </c>
      <c r="T40" s="56"/>
    </row>
    <row r="41" spans="1:20" s="51" customFormat="1" ht="63.75" x14ac:dyDescent="0.2">
      <c r="A41" s="42">
        <f t="shared" si="4"/>
        <v>21</v>
      </c>
      <c r="B41" s="42"/>
      <c r="C41" s="43" t="s">
        <v>62</v>
      </c>
      <c r="D41" s="43" t="s">
        <v>42</v>
      </c>
      <c r="E41" s="43" t="s">
        <v>102</v>
      </c>
      <c r="F41" s="43" t="s">
        <v>103</v>
      </c>
      <c r="G41" s="45" t="s">
        <v>104</v>
      </c>
      <c r="H41" s="46" t="s">
        <v>46</v>
      </c>
      <c r="I41" s="46">
        <v>77867</v>
      </c>
      <c r="J41" s="52">
        <f t="shared" si="0"/>
        <v>1081.4861111111111</v>
      </c>
      <c r="K41" s="53">
        <v>15.2</v>
      </c>
      <c r="L41" s="54">
        <f t="shared" si="1"/>
        <v>16438.588888888888</v>
      </c>
      <c r="M41" s="54"/>
      <c r="N41" s="54"/>
      <c r="O41" s="54"/>
      <c r="P41" s="53"/>
      <c r="Q41" s="54"/>
      <c r="R41" s="54">
        <f t="shared" si="2"/>
        <v>1643.8588888888889</v>
      </c>
      <c r="S41" s="55">
        <f t="shared" si="3"/>
        <v>18082.447777777776</v>
      </c>
      <c r="T41" s="56"/>
    </row>
    <row r="42" spans="1:20" s="51" customFormat="1" ht="36.75" customHeight="1" x14ac:dyDescent="0.2">
      <c r="A42" s="42">
        <f t="shared" si="4"/>
        <v>22</v>
      </c>
      <c r="B42" s="42"/>
      <c r="C42" s="43" t="s">
        <v>105</v>
      </c>
      <c r="D42" s="43" t="s">
        <v>42</v>
      </c>
      <c r="E42" s="43" t="s">
        <v>106</v>
      </c>
      <c r="F42" s="43" t="s">
        <v>107</v>
      </c>
      <c r="G42" s="45" t="s">
        <v>70</v>
      </c>
      <c r="H42" s="46" t="s">
        <v>46</v>
      </c>
      <c r="I42" s="46">
        <v>93971</v>
      </c>
      <c r="J42" s="47">
        <f>I42/72</f>
        <v>1305.1527777777778</v>
      </c>
      <c r="K42" s="48">
        <v>13.2</v>
      </c>
      <c r="L42" s="49">
        <f t="shared" si="1"/>
        <v>17228.016666666666</v>
      </c>
      <c r="M42" s="49">
        <v>4424</v>
      </c>
      <c r="N42" s="49"/>
      <c r="O42" s="49"/>
      <c r="P42" s="48"/>
      <c r="Q42" s="49"/>
      <c r="R42" s="49">
        <f t="shared" si="2"/>
        <v>1722.8016666666667</v>
      </c>
      <c r="S42" s="50">
        <f t="shared" si="3"/>
        <v>23374.818333333333</v>
      </c>
    </row>
    <row r="43" spans="1:20" s="51" customFormat="1" ht="38.25" customHeight="1" x14ac:dyDescent="0.2">
      <c r="A43" s="42">
        <f t="shared" si="4"/>
        <v>23</v>
      </c>
      <c r="B43" s="42"/>
      <c r="C43" s="43" t="s">
        <v>108</v>
      </c>
      <c r="D43" s="43" t="s">
        <v>42</v>
      </c>
      <c r="E43" s="43" t="s">
        <v>109</v>
      </c>
      <c r="F43" s="43" t="s">
        <v>110</v>
      </c>
      <c r="G43" s="45" t="s">
        <v>70</v>
      </c>
      <c r="H43" s="46" t="s">
        <v>46</v>
      </c>
      <c r="I43" s="46">
        <v>93971</v>
      </c>
      <c r="J43" s="47">
        <f>I43/72</f>
        <v>1305.1527777777778</v>
      </c>
      <c r="K43" s="48">
        <v>26.7</v>
      </c>
      <c r="L43" s="49">
        <f t="shared" si="1"/>
        <v>34847.57916666667</v>
      </c>
      <c r="M43" s="49"/>
      <c r="N43" s="49"/>
      <c r="O43" s="49">
        <v>20</v>
      </c>
      <c r="P43" s="48">
        <v>26.7</v>
      </c>
      <c r="Q43" s="49">
        <f>17697*20%/72*P43</f>
        <v>1312.5274999999999</v>
      </c>
      <c r="R43" s="49">
        <f t="shared" si="2"/>
        <v>3484.7579166666674</v>
      </c>
      <c r="S43" s="50">
        <f t="shared" si="3"/>
        <v>39644.864583333336</v>
      </c>
    </row>
    <row r="44" spans="1:20" s="51" customFormat="1" ht="50.25" customHeight="1" x14ac:dyDescent="0.2">
      <c r="A44" s="42">
        <f t="shared" si="4"/>
        <v>24</v>
      </c>
      <c r="B44" s="43"/>
      <c r="C44" s="43" t="s">
        <v>111</v>
      </c>
      <c r="D44" s="43" t="s">
        <v>42</v>
      </c>
      <c r="E44" s="43" t="s">
        <v>109</v>
      </c>
      <c r="F44" s="43" t="s">
        <v>112</v>
      </c>
      <c r="G44" s="45" t="s">
        <v>70</v>
      </c>
      <c r="H44" s="46" t="s">
        <v>46</v>
      </c>
      <c r="I44" s="46">
        <v>93971</v>
      </c>
      <c r="J44" s="48">
        <f>I44/72</f>
        <v>1305.1527777777778</v>
      </c>
      <c r="K44" s="48">
        <v>30.2</v>
      </c>
      <c r="L44" s="49">
        <f t="shared" si="1"/>
        <v>39415.613888888889</v>
      </c>
      <c r="M44" s="49"/>
      <c r="N44" s="49"/>
      <c r="O44" s="49"/>
      <c r="P44" s="48"/>
      <c r="Q44" s="49"/>
      <c r="R44" s="49">
        <f t="shared" si="2"/>
        <v>3941.5613888888893</v>
      </c>
      <c r="S44" s="50">
        <f t="shared" si="3"/>
        <v>43357.17527777778</v>
      </c>
    </row>
    <row r="45" spans="1:20" s="51" customFormat="1" ht="50.25" customHeight="1" x14ac:dyDescent="0.2">
      <c r="A45" s="42">
        <f t="shared" si="4"/>
        <v>25</v>
      </c>
      <c r="B45" s="42"/>
      <c r="C45" s="43" t="s">
        <v>113</v>
      </c>
      <c r="D45" s="43" t="s">
        <v>42</v>
      </c>
      <c r="E45" s="44" t="s">
        <v>52</v>
      </c>
      <c r="F45" s="43" t="s">
        <v>114</v>
      </c>
      <c r="G45" s="45" t="s">
        <v>115</v>
      </c>
      <c r="H45" s="46" t="s">
        <v>46</v>
      </c>
      <c r="I45" s="46">
        <v>90609</v>
      </c>
      <c r="J45" s="47">
        <f t="shared" si="0"/>
        <v>1258.4583333333333</v>
      </c>
      <c r="K45" s="48">
        <v>2.5</v>
      </c>
      <c r="L45" s="49">
        <f t="shared" si="1"/>
        <v>3146.145833333333</v>
      </c>
      <c r="M45" s="49"/>
      <c r="N45" s="49"/>
      <c r="O45" s="49"/>
      <c r="P45" s="48"/>
      <c r="Q45" s="49"/>
      <c r="R45" s="49">
        <f t="shared" si="2"/>
        <v>314.61458333333331</v>
      </c>
      <c r="S45" s="50">
        <f t="shared" si="3"/>
        <v>3460.7604166666665</v>
      </c>
    </row>
    <row r="46" spans="1:20" s="51" customFormat="1" ht="50.25" customHeight="1" x14ac:dyDescent="0.2">
      <c r="A46" s="42">
        <f t="shared" si="4"/>
        <v>26</v>
      </c>
      <c r="B46" s="42"/>
      <c r="C46" s="43" t="s">
        <v>116</v>
      </c>
      <c r="D46" s="43" t="s">
        <v>42</v>
      </c>
      <c r="E46" s="43" t="s">
        <v>43</v>
      </c>
      <c r="F46" s="43" t="s">
        <v>117</v>
      </c>
      <c r="G46" s="45" t="s">
        <v>118</v>
      </c>
      <c r="H46" s="46" t="s">
        <v>46</v>
      </c>
      <c r="I46" s="46">
        <v>87246</v>
      </c>
      <c r="J46" s="48">
        <f>I46/72</f>
        <v>1211.75</v>
      </c>
      <c r="K46" s="48">
        <v>22.8</v>
      </c>
      <c r="L46" s="49">
        <f t="shared" si="1"/>
        <v>27627.9</v>
      </c>
      <c r="M46" s="49"/>
      <c r="N46" s="49"/>
      <c r="O46" s="49"/>
      <c r="P46" s="48"/>
      <c r="Q46" s="49"/>
      <c r="R46" s="49">
        <f t="shared" si="2"/>
        <v>2762.7900000000004</v>
      </c>
      <c r="S46" s="50">
        <f t="shared" si="3"/>
        <v>30390.690000000002</v>
      </c>
    </row>
    <row r="47" spans="1:20" s="51" customFormat="1" ht="38.25" x14ac:dyDescent="0.2">
      <c r="A47" s="42">
        <f t="shared" si="4"/>
        <v>27</v>
      </c>
      <c r="B47" s="42"/>
      <c r="C47" s="43" t="s">
        <v>96</v>
      </c>
      <c r="D47" s="43" t="s">
        <v>42</v>
      </c>
      <c r="E47" s="43" t="s">
        <v>48</v>
      </c>
      <c r="F47" s="43" t="s">
        <v>119</v>
      </c>
      <c r="G47" s="45" t="s">
        <v>120</v>
      </c>
      <c r="H47" s="46" t="s">
        <v>46</v>
      </c>
      <c r="I47" s="46">
        <v>92201</v>
      </c>
      <c r="J47" s="47">
        <f>I47/72</f>
        <v>1280.5694444444443</v>
      </c>
      <c r="K47" s="48">
        <v>21.2</v>
      </c>
      <c r="L47" s="49">
        <f t="shared" si="1"/>
        <v>27148.072222222218</v>
      </c>
      <c r="M47" s="49"/>
      <c r="N47" s="49">
        <v>4424</v>
      </c>
      <c r="O47" s="49">
        <v>20</v>
      </c>
      <c r="P47" s="48">
        <v>21.2</v>
      </c>
      <c r="Q47" s="49">
        <f>17697*20%/72*P47</f>
        <v>1042.1566666666665</v>
      </c>
      <c r="R47" s="49">
        <f t="shared" si="2"/>
        <v>2714.8072222222218</v>
      </c>
      <c r="S47" s="50">
        <f t="shared" si="3"/>
        <v>35329.036111111105</v>
      </c>
    </row>
    <row r="48" spans="1:20" s="51" customFormat="1" ht="36" customHeight="1" x14ac:dyDescent="0.2">
      <c r="A48" s="42">
        <f t="shared" si="4"/>
        <v>28</v>
      </c>
      <c r="B48" s="42"/>
      <c r="C48" s="43" t="s">
        <v>51</v>
      </c>
      <c r="D48" s="43" t="s">
        <v>42</v>
      </c>
      <c r="E48" s="43" t="s">
        <v>74</v>
      </c>
      <c r="F48" s="43" t="s">
        <v>121</v>
      </c>
      <c r="G48" s="45" t="s">
        <v>122</v>
      </c>
      <c r="H48" s="46" t="s">
        <v>46</v>
      </c>
      <c r="I48" s="46">
        <v>89016</v>
      </c>
      <c r="J48" s="47">
        <f>I48/72</f>
        <v>1236.3333333333333</v>
      </c>
      <c r="K48" s="48">
        <v>17.5</v>
      </c>
      <c r="L48" s="49">
        <f t="shared" si="1"/>
        <v>21635.833333333332</v>
      </c>
      <c r="M48" s="49"/>
      <c r="N48" s="49"/>
      <c r="O48" s="49">
        <v>25</v>
      </c>
      <c r="P48" s="48">
        <v>17.5</v>
      </c>
      <c r="Q48" s="49">
        <f>17697*25%/72*P48</f>
        <v>1075.3385416666665</v>
      </c>
      <c r="R48" s="49">
        <f t="shared" si="2"/>
        <v>2163.5833333333335</v>
      </c>
      <c r="S48" s="50">
        <f t="shared" si="3"/>
        <v>24874.755208333332</v>
      </c>
    </row>
    <row r="49" spans="1:20" s="51" customFormat="1" ht="49.5" customHeight="1" x14ac:dyDescent="0.2">
      <c r="A49" s="42">
        <f t="shared" si="4"/>
        <v>29</v>
      </c>
      <c r="B49" s="42"/>
      <c r="C49" s="43" t="s">
        <v>62</v>
      </c>
      <c r="D49" s="43" t="s">
        <v>42</v>
      </c>
      <c r="E49" s="43" t="s">
        <v>43</v>
      </c>
      <c r="F49" s="43" t="s">
        <v>123</v>
      </c>
      <c r="G49" s="45" t="s">
        <v>89</v>
      </c>
      <c r="H49" s="46" t="s">
        <v>46</v>
      </c>
      <c r="I49" s="46">
        <v>80875</v>
      </c>
      <c r="J49" s="47">
        <f>I49/72</f>
        <v>1123.2638888888889</v>
      </c>
      <c r="K49" s="61">
        <v>15.2</v>
      </c>
      <c r="L49" s="49">
        <f t="shared" si="1"/>
        <v>17073.611111111109</v>
      </c>
      <c r="M49" s="62"/>
      <c r="N49" s="62"/>
      <c r="O49" s="62"/>
      <c r="P49" s="61"/>
      <c r="Q49" s="49"/>
      <c r="R49" s="49">
        <f t="shared" si="2"/>
        <v>1707.3611111111111</v>
      </c>
      <c r="S49" s="50">
        <f t="shared" si="3"/>
        <v>18780.972222222219</v>
      </c>
    </row>
    <row r="50" spans="1:20" s="51" customFormat="1" ht="26.25" thickBot="1" x14ac:dyDescent="0.25">
      <c r="A50" s="42">
        <f t="shared" si="4"/>
        <v>30</v>
      </c>
      <c r="B50" s="63"/>
      <c r="C50" s="64" t="s">
        <v>124</v>
      </c>
      <c r="D50" s="64" t="s">
        <v>42</v>
      </c>
      <c r="E50" s="64"/>
      <c r="F50" s="64"/>
      <c r="G50" s="65" t="s">
        <v>125</v>
      </c>
      <c r="H50" s="66" t="s">
        <v>46</v>
      </c>
      <c r="I50" s="66">
        <v>85653</v>
      </c>
      <c r="J50" s="67">
        <f>I50/72</f>
        <v>1189.625</v>
      </c>
      <c r="K50" s="61">
        <v>32.4</v>
      </c>
      <c r="L50" s="62">
        <f t="shared" si="1"/>
        <v>38543.85</v>
      </c>
      <c r="M50" s="62"/>
      <c r="N50" s="62"/>
      <c r="O50" s="62"/>
      <c r="P50" s="61"/>
      <c r="Q50" s="62"/>
      <c r="R50" s="62">
        <f t="shared" si="2"/>
        <v>3854.3850000000002</v>
      </c>
      <c r="S50" s="50">
        <f t="shared" si="3"/>
        <v>42398.235000000001</v>
      </c>
    </row>
    <row r="51" spans="1:20" ht="13.5" thickBot="1" x14ac:dyDescent="0.25">
      <c r="A51" s="68" t="s">
        <v>126</v>
      </c>
      <c r="B51" s="69"/>
      <c r="C51" s="70"/>
      <c r="D51" s="70"/>
      <c r="E51" s="70"/>
      <c r="F51" s="70"/>
      <c r="G51" s="71"/>
      <c r="H51" s="71"/>
      <c r="I51" s="71"/>
      <c r="J51" s="72"/>
      <c r="K51" s="72">
        <f>SUM(K21:K50)</f>
        <v>594.6</v>
      </c>
      <c r="L51" s="73">
        <f>SUM(L21:L50)</f>
        <v>728472.85972222232</v>
      </c>
      <c r="M51" s="73">
        <f>SUM(M21:M50)</f>
        <v>13272</v>
      </c>
      <c r="N51" s="73">
        <f>SUM(N21:N50)</f>
        <v>13272</v>
      </c>
      <c r="O51" s="73"/>
      <c r="P51" s="72"/>
      <c r="Q51" s="73">
        <f>SUM(Q21:Q50)</f>
        <v>18376.613958333332</v>
      </c>
      <c r="R51" s="73">
        <f>SUM(R21:R50)</f>
        <v>72847.28597222222</v>
      </c>
      <c r="S51" s="74">
        <f>SUM(S21:S50)</f>
        <v>846240.75965277781</v>
      </c>
      <c r="T51" s="75"/>
    </row>
    <row r="52" spans="1:20" x14ac:dyDescent="0.2">
      <c r="A52" s="76"/>
      <c r="B52" s="76"/>
      <c r="C52" s="76"/>
      <c r="D52" s="76"/>
      <c r="E52" s="76"/>
      <c r="F52" s="76"/>
      <c r="G52" s="77"/>
      <c r="H52" s="77"/>
      <c r="I52" s="77"/>
      <c r="J52" s="78"/>
      <c r="K52" s="78"/>
      <c r="L52" s="79"/>
      <c r="M52" s="78"/>
      <c r="N52" s="79"/>
      <c r="O52" s="78"/>
      <c r="P52" s="79"/>
      <c r="Q52" s="79"/>
      <c r="R52" s="79"/>
      <c r="S52" s="4"/>
    </row>
    <row r="53" spans="1:20" x14ac:dyDescent="0.2">
      <c r="A53" s="9"/>
      <c r="B53" s="9"/>
      <c r="C53" s="9"/>
      <c r="D53" s="9"/>
      <c r="E53" s="9"/>
      <c r="F53" s="9"/>
      <c r="G53" s="11"/>
      <c r="H53" s="11"/>
      <c r="I53" s="11"/>
      <c r="J53" s="5"/>
      <c r="K53" s="5"/>
      <c r="L53" s="4"/>
      <c r="M53" s="5"/>
      <c r="N53" s="4"/>
      <c r="O53" s="5"/>
      <c r="P53" s="4"/>
      <c r="Q53" s="4"/>
      <c r="R53" s="4">
        <f>R14/R13*100</f>
        <v>91.463414634146346</v>
      </c>
      <c r="S53" s="4">
        <f>S51*R53%</f>
        <v>774000.69480436994</v>
      </c>
    </row>
    <row r="54" spans="1:20" x14ac:dyDescent="0.2">
      <c r="A54" s="9"/>
      <c r="B54" s="9"/>
      <c r="C54" s="9"/>
      <c r="D54" s="9"/>
      <c r="E54" s="9"/>
      <c r="F54" s="9"/>
      <c r="G54" s="11"/>
      <c r="H54" s="11"/>
      <c r="I54" s="11"/>
      <c r="J54" s="5"/>
      <c r="K54" s="5"/>
      <c r="L54" s="4"/>
      <c r="M54" s="5"/>
      <c r="N54" s="4"/>
      <c r="O54" s="5"/>
      <c r="P54" s="4"/>
      <c r="Q54" s="4"/>
      <c r="R54" s="4">
        <f>100-R53</f>
        <v>8.5365853658536537</v>
      </c>
      <c r="S54" s="4">
        <f>S51-S53</f>
        <v>72240.06484840787</v>
      </c>
    </row>
    <row r="55" spans="1:20" x14ac:dyDescent="0.2">
      <c r="A55" s="9"/>
      <c r="B55" s="9"/>
      <c r="C55" s="9"/>
      <c r="D55" s="9"/>
      <c r="E55" s="9"/>
      <c r="F55" s="9"/>
      <c r="G55" s="11"/>
      <c r="H55" s="11"/>
      <c r="I55" s="11"/>
      <c r="J55" s="5"/>
      <c r="K55" s="5"/>
      <c r="L55" s="4"/>
      <c r="M55" s="5"/>
      <c r="N55" s="4"/>
      <c r="O55" s="5"/>
      <c r="P55" s="4"/>
      <c r="Q55" s="4"/>
      <c r="R55" s="4">
        <f>SUM(R53:R54)</f>
        <v>100</v>
      </c>
      <c r="S55" s="4">
        <f>SUM(S53:S54)</f>
        <v>846240.75965277781</v>
      </c>
    </row>
    <row r="56" spans="1:20" x14ac:dyDescent="0.2">
      <c r="A56" s="9"/>
      <c r="B56" s="9"/>
      <c r="C56" s="9"/>
      <c r="D56" s="9"/>
      <c r="E56" s="9"/>
      <c r="F56" s="9"/>
      <c r="G56" s="11"/>
      <c r="H56" s="11"/>
      <c r="I56" s="11"/>
      <c r="J56" s="5"/>
      <c r="K56" s="5"/>
      <c r="L56" s="4"/>
      <c r="M56" s="5"/>
      <c r="N56" s="4"/>
      <c r="O56" s="5"/>
      <c r="P56" s="4"/>
      <c r="Q56" s="4"/>
      <c r="R56" s="4"/>
      <c r="S56" s="4"/>
    </row>
    <row r="57" spans="1:20" x14ac:dyDescent="0.2">
      <c r="A57" s="9"/>
      <c r="B57" s="9"/>
      <c r="C57" s="9" t="s">
        <v>127</v>
      </c>
      <c r="D57" s="9"/>
      <c r="E57" s="9"/>
      <c r="F57" s="9"/>
      <c r="G57" s="11"/>
      <c r="H57" s="11"/>
      <c r="I57" s="11"/>
      <c r="J57" s="5"/>
      <c r="K57" s="5"/>
      <c r="L57" s="4"/>
      <c r="M57" s="5"/>
      <c r="N57" s="4"/>
      <c r="O57" s="5"/>
      <c r="P57" s="4"/>
      <c r="Q57" s="4"/>
      <c r="R57" s="4"/>
      <c r="S57" s="4"/>
    </row>
    <row r="58" spans="1:20" x14ac:dyDescent="0.2">
      <c r="A58" s="9"/>
      <c r="B58" s="9"/>
      <c r="C58" s="9"/>
      <c r="D58" s="9"/>
      <c r="E58" s="9"/>
      <c r="F58" s="80"/>
      <c r="G58" s="81"/>
      <c r="H58" s="11"/>
      <c r="I58" s="11"/>
      <c r="J58" s="5"/>
      <c r="K58" s="5"/>
      <c r="L58" s="4"/>
      <c r="M58" s="5"/>
      <c r="N58" s="4"/>
      <c r="O58" s="5"/>
      <c r="P58" s="4"/>
      <c r="Q58" s="4"/>
      <c r="R58" s="4"/>
      <c r="S58" s="4"/>
    </row>
    <row r="59" spans="1:20" x14ac:dyDescent="0.2">
      <c r="A59" s="9"/>
      <c r="B59" s="9"/>
      <c r="C59" s="9" t="s">
        <v>129</v>
      </c>
      <c r="D59" s="9"/>
      <c r="E59" s="9"/>
      <c r="F59" s="9"/>
      <c r="G59" s="82"/>
      <c r="H59" s="82"/>
      <c r="I59" s="82"/>
      <c r="J59" s="21"/>
      <c r="K59" s="21"/>
      <c r="L59" s="20"/>
      <c r="M59" s="21"/>
      <c r="N59" s="20"/>
      <c r="O59" s="21"/>
      <c r="P59" s="20"/>
      <c r="Q59" s="20"/>
      <c r="R59" s="20"/>
      <c r="S59" s="20"/>
    </row>
    <row r="60" spans="1:20" x14ac:dyDescent="0.2">
      <c r="A60" s="83"/>
      <c r="B60" s="83"/>
      <c r="C60" s="83"/>
      <c r="D60" s="83"/>
      <c r="E60" s="83"/>
      <c r="F60" s="83"/>
    </row>
    <row r="61" spans="1:20" x14ac:dyDescent="0.2">
      <c r="A61" s="83"/>
      <c r="B61" s="83"/>
      <c r="C61" s="83"/>
      <c r="D61" s="83"/>
      <c r="E61" s="83"/>
      <c r="F61" s="83"/>
    </row>
    <row r="62" spans="1:20" x14ac:dyDescent="0.2">
      <c r="A62" s="83"/>
      <c r="B62" s="83"/>
      <c r="C62" s="83"/>
      <c r="D62" s="83"/>
      <c r="E62" s="83"/>
      <c r="F62" s="83"/>
    </row>
    <row r="63" spans="1:20" x14ac:dyDescent="0.2">
      <c r="A63" s="83"/>
      <c r="B63" s="83"/>
      <c r="C63" s="83"/>
      <c r="D63" s="83"/>
      <c r="E63" s="83"/>
      <c r="F63" s="83"/>
    </row>
    <row r="64" spans="1:20" x14ac:dyDescent="0.2">
      <c r="A64" s="1" t="s">
        <v>0</v>
      </c>
      <c r="B64" s="1"/>
      <c r="C64" s="1"/>
      <c r="D64" s="2"/>
      <c r="E64" s="3" t="s">
        <v>131</v>
      </c>
      <c r="F64" s="3"/>
      <c r="G64" s="3"/>
      <c r="H64" s="3"/>
      <c r="I64" s="3"/>
      <c r="J64" s="3"/>
      <c r="K64" s="3"/>
      <c r="L64" s="4"/>
      <c r="M64" s="5"/>
      <c r="N64" s="6" t="s">
        <v>2</v>
      </c>
      <c r="O64" s="6"/>
      <c r="P64" s="6"/>
      <c r="Q64" s="6"/>
      <c r="R64" s="6"/>
      <c r="S64" s="6"/>
    </row>
    <row r="65" spans="1:19" ht="39.75" customHeight="1" x14ac:dyDescent="0.2">
      <c r="A65" s="8" t="s">
        <v>3</v>
      </c>
      <c r="B65" s="8"/>
      <c r="C65" s="8"/>
      <c r="D65" s="2"/>
      <c r="E65" s="2"/>
      <c r="F65" s="9"/>
      <c r="G65" s="10"/>
      <c r="H65" s="11"/>
      <c r="I65" s="11"/>
      <c r="J65" s="5"/>
      <c r="K65" s="5"/>
      <c r="L65" s="4"/>
      <c r="N65" s="12" t="s">
        <v>4</v>
      </c>
      <c r="O65" s="12"/>
      <c r="P65" s="12"/>
      <c r="Q65" s="12"/>
      <c r="R65" s="12"/>
      <c r="S65" s="12"/>
    </row>
    <row r="66" spans="1:19" x14ac:dyDescent="0.2">
      <c r="A66" s="2"/>
      <c r="B66" s="2"/>
      <c r="C66" s="2"/>
      <c r="D66" s="2"/>
      <c r="E66" s="3" t="s">
        <v>5</v>
      </c>
      <c r="F66" s="3"/>
      <c r="G66" s="3"/>
      <c r="H66" s="3"/>
      <c r="I66" s="3"/>
      <c r="J66" s="3"/>
      <c r="K66" s="3"/>
      <c r="L66" s="3"/>
      <c r="M66" s="5"/>
      <c r="N66" s="13"/>
      <c r="O66" s="13"/>
      <c r="P66" s="13"/>
      <c r="Q66" s="14"/>
      <c r="R66" s="15"/>
      <c r="S66" s="16"/>
    </row>
    <row r="67" spans="1:19" x14ac:dyDescent="0.2">
      <c r="A67" s="3" t="s">
        <v>132</v>
      </c>
      <c r="B67" s="3"/>
      <c r="C67" s="3"/>
      <c r="D67" s="3"/>
      <c r="E67" s="2"/>
      <c r="F67" s="9" t="s">
        <v>7</v>
      </c>
      <c r="G67" s="9"/>
      <c r="H67" s="9"/>
      <c r="I67" s="9"/>
      <c r="J67" s="5"/>
      <c r="K67" s="5"/>
      <c r="L67" s="4"/>
      <c r="M67" s="5"/>
      <c r="N67" s="17" t="s">
        <v>8</v>
      </c>
      <c r="O67" s="17"/>
      <c r="P67" s="17"/>
      <c r="Q67" s="17"/>
      <c r="R67" s="17"/>
      <c r="S67" s="17"/>
    </row>
    <row r="68" spans="1:19" x14ac:dyDescent="0.2">
      <c r="A68" s="18"/>
      <c r="B68" s="18"/>
      <c r="C68" s="18"/>
      <c r="D68" s="18"/>
      <c r="E68" s="2"/>
      <c r="F68" s="9"/>
      <c r="G68" s="9"/>
      <c r="H68" s="9"/>
      <c r="I68" s="9"/>
      <c r="J68" s="5"/>
      <c r="K68" s="5"/>
      <c r="L68" s="4"/>
      <c r="M68" s="5"/>
      <c r="N68" s="19"/>
      <c r="O68" s="19"/>
      <c r="P68" s="19"/>
      <c r="Q68" s="19"/>
      <c r="R68" s="19"/>
      <c r="S68" s="19"/>
    </row>
    <row r="69" spans="1:19" x14ac:dyDescent="0.2">
      <c r="A69" s="9"/>
      <c r="B69" s="9"/>
      <c r="C69" s="9"/>
      <c r="D69" s="9"/>
      <c r="E69" s="9"/>
      <c r="F69" s="9"/>
      <c r="G69" s="11"/>
      <c r="H69" s="11"/>
      <c r="I69" s="11"/>
      <c r="J69" s="5"/>
      <c r="K69" s="5"/>
      <c r="L69" s="4"/>
      <c r="M69" s="5"/>
      <c r="N69" s="20"/>
      <c r="O69" s="21"/>
      <c r="P69" s="20"/>
      <c r="Q69" s="20"/>
      <c r="R69" s="20"/>
      <c r="S69" s="4"/>
    </row>
    <row r="70" spans="1:19" x14ac:dyDescent="0.2">
      <c r="A70" s="9"/>
      <c r="B70" s="9"/>
      <c r="C70" s="9"/>
      <c r="D70" s="9"/>
      <c r="E70" s="9"/>
      <c r="F70" s="2" t="s">
        <v>9</v>
      </c>
      <c r="G70" s="9"/>
      <c r="H70" s="9"/>
      <c r="I70" s="9"/>
      <c r="J70" s="9"/>
      <c r="K70" s="5"/>
      <c r="L70" s="4"/>
      <c r="M70" s="5"/>
      <c r="N70" s="4" t="s">
        <v>10</v>
      </c>
      <c r="O70" s="5"/>
      <c r="P70" s="4"/>
      <c r="Q70" s="4"/>
      <c r="R70" s="4"/>
      <c r="S70" s="4"/>
    </row>
    <row r="71" spans="1:19" x14ac:dyDescent="0.2">
      <c r="A71" s="9"/>
      <c r="B71" s="9"/>
      <c r="C71" s="9"/>
      <c r="D71" s="9"/>
      <c r="E71" s="9"/>
      <c r="F71" s="9"/>
      <c r="G71" s="11"/>
      <c r="H71" s="11"/>
      <c r="I71" s="11"/>
      <c r="J71" s="5"/>
      <c r="K71" s="5"/>
      <c r="L71" s="4"/>
      <c r="M71" s="5"/>
      <c r="N71" s="4" t="s">
        <v>11</v>
      </c>
      <c r="O71" s="5"/>
      <c r="P71" s="4"/>
      <c r="Q71" s="4"/>
      <c r="R71" s="16" t="s">
        <v>12</v>
      </c>
      <c r="S71" s="4"/>
    </row>
    <row r="72" spans="1:19" ht="17.25" customHeight="1" x14ac:dyDescent="0.2">
      <c r="A72" s="9"/>
      <c r="B72" s="9"/>
      <c r="C72" s="9"/>
      <c r="D72" s="9"/>
      <c r="E72" s="9"/>
      <c r="F72" s="9"/>
      <c r="G72" s="11"/>
      <c r="H72" s="11"/>
      <c r="I72" s="11"/>
      <c r="J72" s="5"/>
      <c r="K72" s="5"/>
      <c r="L72" s="4"/>
      <c r="M72" s="5"/>
      <c r="N72" s="23" t="s">
        <v>133</v>
      </c>
      <c r="O72" s="23"/>
      <c r="P72" s="23"/>
      <c r="Q72" s="23"/>
      <c r="R72" s="23"/>
      <c r="S72" s="23"/>
    </row>
    <row r="73" spans="1:19" ht="30" customHeight="1" x14ac:dyDescent="0.2">
      <c r="A73" s="9"/>
      <c r="B73" s="9"/>
      <c r="C73" s="9"/>
      <c r="D73" s="9"/>
      <c r="E73" s="9"/>
      <c r="F73" s="9"/>
      <c r="G73" s="11"/>
      <c r="H73" s="11"/>
      <c r="I73" s="11"/>
      <c r="J73" s="5"/>
      <c r="K73" s="5"/>
      <c r="L73" s="4"/>
      <c r="M73" s="5"/>
      <c r="N73" s="23"/>
      <c r="O73" s="23"/>
      <c r="P73" s="23"/>
      <c r="Q73" s="23"/>
      <c r="R73" s="23"/>
      <c r="S73" s="23"/>
    </row>
    <row r="74" spans="1:19" x14ac:dyDescent="0.2">
      <c r="A74" s="9"/>
      <c r="B74" s="9"/>
      <c r="C74" s="9"/>
      <c r="D74" s="9"/>
      <c r="E74" s="9"/>
      <c r="F74" s="9"/>
      <c r="G74" s="11"/>
      <c r="H74" s="11"/>
      <c r="I74" s="11"/>
      <c r="J74" s="5"/>
      <c r="K74" s="5"/>
      <c r="L74" s="4"/>
      <c r="M74" s="5"/>
      <c r="N74" s="23" t="s">
        <v>14</v>
      </c>
      <c r="O74" s="23"/>
      <c r="P74" s="23"/>
      <c r="Q74" s="23"/>
      <c r="R74" s="24">
        <v>1</v>
      </c>
      <c r="S74" s="4"/>
    </row>
    <row r="75" spans="1:19" x14ac:dyDescent="0.2">
      <c r="A75" s="9"/>
      <c r="B75" s="9"/>
      <c r="C75" s="9"/>
      <c r="D75" s="9"/>
      <c r="E75" s="9"/>
      <c r="F75" s="9"/>
      <c r="G75" s="11"/>
      <c r="H75" s="11"/>
      <c r="I75" s="11"/>
      <c r="J75" s="5"/>
      <c r="K75" s="5"/>
      <c r="L75" s="4"/>
      <c r="M75" s="5"/>
      <c r="N75" s="4" t="s">
        <v>15</v>
      </c>
      <c r="O75" s="5"/>
      <c r="P75" s="4"/>
      <c r="Q75" s="4"/>
      <c r="R75" s="16">
        <v>2</v>
      </c>
      <c r="S75" s="4"/>
    </row>
    <row r="76" spans="1:19" x14ac:dyDescent="0.2">
      <c r="A76" s="9"/>
      <c r="B76" s="9"/>
      <c r="C76" s="9"/>
      <c r="D76" s="9"/>
      <c r="E76" s="9"/>
      <c r="F76" s="9"/>
      <c r="G76" s="11"/>
      <c r="H76" s="11"/>
      <c r="I76" s="11"/>
      <c r="J76" s="5"/>
      <c r="K76" s="5"/>
      <c r="L76" s="4"/>
      <c r="M76" s="5"/>
      <c r="N76" s="4" t="s">
        <v>16</v>
      </c>
      <c r="O76" s="5"/>
      <c r="P76" s="4"/>
      <c r="Q76" s="4"/>
      <c r="R76" s="16">
        <v>23</v>
      </c>
      <c r="S76" s="4"/>
    </row>
    <row r="77" spans="1:19" x14ac:dyDescent="0.2">
      <c r="A77" s="9"/>
      <c r="B77" s="9"/>
      <c r="C77" s="9"/>
      <c r="D77" s="9"/>
      <c r="E77" s="9"/>
      <c r="F77" s="9"/>
      <c r="G77" s="11"/>
      <c r="H77" s="11"/>
      <c r="I77" s="11"/>
      <c r="J77" s="5"/>
      <c r="K77" s="5"/>
      <c r="L77" s="4"/>
      <c r="M77" s="5"/>
      <c r="N77" s="4" t="s">
        <v>17</v>
      </c>
      <c r="O77" s="5"/>
      <c r="P77" s="4"/>
      <c r="Q77" s="4"/>
      <c r="R77" s="25">
        <v>2</v>
      </c>
      <c r="S77" s="4"/>
    </row>
    <row r="78" spans="1:19" x14ac:dyDescent="0.2">
      <c r="A78" s="9"/>
      <c r="B78" s="9"/>
      <c r="C78" s="9"/>
      <c r="D78" s="9"/>
      <c r="E78" s="9"/>
      <c r="F78" s="9"/>
      <c r="G78" s="11"/>
      <c r="H78" s="11"/>
      <c r="I78" s="11"/>
      <c r="J78" s="5"/>
      <c r="K78" s="5"/>
      <c r="L78" s="4"/>
      <c r="M78" s="5"/>
      <c r="N78" s="4" t="s">
        <v>18</v>
      </c>
      <c r="O78" s="5"/>
      <c r="P78" s="4"/>
      <c r="Q78" s="4"/>
      <c r="R78" s="16">
        <v>21</v>
      </c>
      <c r="S78" s="4"/>
    </row>
    <row r="79" spans="1:19" x14ac:dyDescent="0.2">
      <c r="A79" s="9"/>
      <c r="B79" s="9"/>
      <c r="C79" s="9"/>
      <c r="D79" s="9"/>
      <c r="E79" s="9"/>
      <c r="F79" s="9"/>
      <c r="G79" s="11"/>
      <c r="H79" s="11"/>
      <c r="I79" s="11"/>
      <c r="J79" s="5"/>
      <c r="K79" s="5"/>
      <c r="L79" s="4"/>
      <c r="M79" s="5"/>
      <c r="N79" s="4" t="s">
        <v>19</v>
      </c>
      <c r="O79" s="5"/>
      <c r="P79" s="4"/>
      <c r="Q79" s="4"/>
      <c r="R79" s="16">
        <v>2324</v>
      </c>
      <c r="S79" s="4"/>
    </row>
    <row r="80" spans="1:19" x14ac:dyDescent="0.2">
      <c r="A80" s="9"/>
      <c r="B80" s="9"/>
      <c r="C80" s="9"/>
      <c r="D80" s="9"/>
      <c r="E80" s="9"/>
      <c r="F80" s="9"/>
      <c r="G80" s="11"/>
      <c r="H80" s="11"/>
      <c r="I80" s="11"/>
      <c r="J80" s="5"/>
      <c r="K80" s="5"/>
      <c r="L80" s="4"/>
      <c r="M80" s="5"/>
      <c r="N80" s="4"/>
      <c r="O80" s="5"/>
      <c r="P80" s="4"/>
      <c r="Q80" s="4"/>
      <c r="R80" s="16"/>
      <c r="S80" s="4"/>
    </row>
    <row r="81" spans="1:20" ht="12.75" customHeight="1" x14ac:dyDescent="0.2">
      <c r="A81" s="26" t="s">
        <v>20</v>
      </c>
      <c r="B81" s="26" t="s">
        <v>21</v>
      </c>
      <c r="C81" s="26" t="s">
        <v>22</v>
      </c>
      <c r="D81" s="26" t="s">
        <v>23</v>
      </c>
      <c r="E81" s="26" t="s">
        <v>24</v>
      </c>
      <c r="F81" s="26" t="s">
        <v>25</v>
      </c>
      <c r="G81" s="26" t="s">
        <v>26</v>
      </c>
      <c r="H81" s="26" t="s">
        <v>27</v>
      </c>
      <c r="I81" s="26" t="s">
        <v>28</v>
      </c>
      <c r="J81" s="26" t="s">
        <v>29</v>
      </c>
      <c r="K81" s="26" t="s">
        <v>30</v>
      </c>
      <c r="L81" s="26" t="s">
        <v>31</v>
      </c>
      <c r="M81" s="27" t="s">
        <v>32</v>
      </c>
      <c r="N81" s="28"/>
      <c r="O81" s="28"/>
      <c r="P81" s="28"/>
      <c r="Q81" s="29"/>
      <c r="R81" s="30" t="s">
        <v>33</v>
      </c>
      <c r="S81" s="31" t="s">
        <v>34</v>
      </c>
    </row>
    <row r="82" spans="1:20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3" t="s">
        <v>35</v>
      </c>
      <c r="N82" s="30" t="s">
        <v>36</v>
      </c>
      <c r="O82" s="27" t="s">
        <v>37</v>
      </c>
      <c r="P82" s="28"/>
      <c r="Q82" s="29"/>
      <c r="R82" s="34"/>
      <c r="S82" s="35"/>
    </row>
    <row r="83" spans="1:20" ht="96" customHeight="1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7"/>
      <c r="N83" s="38"/>
      <c r="O83" s="39" t="s">
        <v>38</v>
      </c>
      <c r="P83" s="40" t="s">
        <v>39</v>
      </c>
      <c r="Q83" s="41" t="s">
        <v>40</v>
      </c>
      <c r="R83" s="38"/>
      <c r="S83" s="35"/>
    </row>
    <row r="84" spans="1:20" ht="53.25" customHeight="1" x14ac:dyDescent="0.2">
      <c r="A84" s="42">
        <v>1</v>
      </c>
      <c r="B84" s="42"/>
      <c r="C84" s="43" t="s">
        <v>134</v>
      </c>
      <c r="D84" s="43" t="s">
        <v>42</v>
      </c>
      <c r="E84" s="43" t="s">
        <v>135</v>
      </c>
      <c r="F84" s="43" t="s">
        <v>136</v>
      </c>
      <c r="G84" s="46" t="s">
        <v>70</v>
      </c>
      <c r="H84" s="46" t="s">
        <v>46</v>
      </c>
      <c r="I84" s="46">
        <v>93971</v>
      </c>
      <c r="J84" s="47">
        <f>I84/72</f>
        <v>1305.1527777777778</v>
      </c>
      <c r="K84" s="48">
        <v>3.2</v>
      </c>
      <c r="L84" s="49">
        <f>J84*K84</f>
        <v>4176.4888888888891</v>
      </c>
      <c r="M84" s="59">
        <v>4424</v>
      </c>
      <c r="N84" s="59"/>
      <c r="O84" s="59">
        <v>20</v>
      </c>
      <c r="P84" s="48">
        <v>3.2</v>
      </c>
      <c r="Q84" s="49">
        <f>17697*20%/72*P84</f>
        <v>157.30666666666667</v>
      </c>
      <c r="R84" s="49">
        <f>L84*10%</f>
        <v>417.64888888888891</v>
      </c>
      <c r="S84" s="50">
        <f>R84+Q84+N84+M84+L84</f>
        <v>9175.4444444444453</v>
      </c>
      <c r="T84" s="51"/>
    </row>
    <row r="85" spans="1:20" ht="57" customHeight="1" x14ac:dyDescent="0.2">
      <c r="A85" s="42">
        <v>2</v>
      </c>
      <c r="B85" s="42"/>
      <c r="C85" s="43" t="s">
        <v>137</v>
      </c>
      <c r="D85" s="43" t="s">
        <v>42</v>
      </c>
      <c r="E85" s="43" t="s">
        <v>138</v>
      </c>
      <c r="F85" s="43" t="s">
        <v>139</v>
      </c>
      <c r="G85" s="46" t="s">
        <v>140</v>
      </c>
      <c r="H85" s="46" t="s">
        <v>46</v>
      </c>
      <c r="I85" s="46">
        <v>87246</v>
      </c>
      <c r="J85" s="47">
        <f>I85/72</f>
        <v>1211.75</v>
      </c>
      <c r="K85" s="48">
        <v>14.4</v>
      </c>
      <c r="L85" s="49">
        <f>J85*K85</f>
        <v>17449.2</v>
      </c>
      <c r="M85" s="59"/>
      <c r="N85" s="59"/>
      <c r="O85" s="59"/>
      <c r="P85" s="48"/>
      <c r="Q85" s="59"/>
      <c r="R85" s="49">
        <f>L85*10%</f>
        <v>1744.92</v>
      </c>
      <c r="S85" s="50">
        <f>R85+Q85+N85+M85+L85</f>
        <v>19194.120000000003</v>
      </c>
      <c r="T85" s="51"/>
    </row>
    <row r="86" spans="1:20" ht="65.25" customHeight="1" x14ac:dyDescent="0.2">
      <c r="A86" s="42">
        <f>A85+1</f>
        <v>3</v>
      </c>
      <c r="B86" s="43"/>
      <c r="C86" s="43" t="s">
        <v>78</v>
      </c>
      <c r="D86" s="43" t="s">
        <v>42</v>
      </c>
      <c r="E86" s="43" t="s">
        <v>141</v>
      </c>
      <c r="F86" s="43" t="s">
        <v>142</v>
      </c>
      <c r="G86" s="46" t="s">
        <v>70</v>
      </c>
      <c r="H86" s="46" t="s">
        <v>46</v>
      </c>
      <c r="I86" s="46">
        <v>93971</v>
      </c>
      <c r="J86" s="47">
        <f t="shared" ref="J86:J111" si="5">I86/72</f>
        <v>1305.1527777777778</v>
      </c>
      <c r="K86" s="48">
        <v>3.6</v>
      </c>
      <c r="L86" s="49">
        <f t="shared" ref="L86:L111" si="6">J86*K86</f>
        <v>4698.55</v>
      </c>
      <c r="M86" s="59"/>
      <c r="N86" s="59"/>
      <c r="O86" s="59"/>
      <c r="P86" s="48"/>
      <c r="Q86" s="59"/>
      <c r="R86" s="49">
        <f t="shared" ref="R86:R111" si="7">L86*10%</f>
        <v>469.85500000000002</v>
      </c>
      <c r="S86" s="50">
        <f t="shared" ref="S86:S111" si="8">R86+Q86+N86+M86+L86</f>
        <v>5168.4050000000007</v>
      </c>
      <c r="T86" s="51"/>
    </row>
    <row r="87" spans="1:20" ht="105" customHeight="1" x14ac:dyDescent="0.2">
      <c r="A87" s="42">
        <f t="shared" ref="A87:A111" si="9">A86+1</f>
        <v>4</v>
      </c>
      <c r="B87" s="43"/>
      <c r="C87" s="43" t="s">
        <v>143</v>
      </c>
      <c r="D87" s="43" t="s">
        <v>42</v>
      </c>
      <c r="E87" s="43" t="s">
        <v>144</v>
      </c>
      <c r="F87" s="43" t="s">
        <v>145</v>
      </c>
      <c r="G87" s="46" t="s">
        <v>70</v>
      </c>
      <c r="H87" s="46" t="s">
        <v>46</v>
      </c>
      <c r="I87" s="46">
        <v>93971</v>
      </c>
      <c r="J87" s="47">
        <f t="shared" si="5"/>
        <v>1305.1527777777778</v>
      </c>
      <c r="K87" s="48">
        <v>7.6</v>
      </c>
      <c r="L87" s="49">
        <f t="shared" si="6"/>
        <v>9919.1611111111106</v>
      </c>
      <c r="M87" s="59"/>
      <c r="N87" s="59"/>
      <c r="O87" s="59"/>
      <c r="P87" s="48"/>
      <c r="Q87" s="59"/>
      <c r="R87" s="49">
        <f t="shared" si="7"/>
        <v>991.91611111111115</v>
      </c>
      <c r="S87" s="50">
        <f t="shared" si="8"/>
        <v>10911.077222222222</v>
      </c>
      <c r="T87" s="51"/>
    </row>
    <row r="88" spans="1:20" s="51" customFormat="1" ht="49.5" customHeight="1" x14ac:dyDescent="0.2">
      <c r="A88" s="42">
        <f t="shared" si="9"/>
        <v>5</v>
      </c>
      <c r="B88" s="42"/>
      <c r="C88" s="43" t="s">
        <v>146</v>
      </c>
      <c r="D88" s="43" t="s">
        <v>42</v>
      </c>
      <c r="E88" s="43" t="s">
        <v>138</v>
      </c>
      <c r="F88" s="43" t="s">
        <v>147</v>
      </c>
      <c r="G88" s="46" t="s">
        <v>148</v>
      </c>
      <c r="H88" s="46" t="s">
        <v>46</v>
      </c>
      <c r="I88" s="46">
        <v>89016</v>
      </c>
      <c r="J88" s="47">
        <f t="shared" si="5"/>
        <v>1236.3333333333333</v>
      </c>
      <c r="K88" s="48">
        <v>14.4</v>
      </c>
      <c r="L88" s="49">
        <f t="shared" si="6"/>
        <v>17803.2</v>
      </c>
      <c r="M88" s="59"/>
      <c r="N88" s="59"/>
      <c r="O88" s="59"/>
      <c r="P88" s="48"/>
      <c r="Q88" s="59"/>
      <c r="R88" s="49">
        <f t="shared" si="7"/>
        <v>1780.3200000000002</v>
      </c>
      <c r="S88" s="50">
        <f t="shared" si="8"/>
        <v>19583.52</v>
      </c>
    </row>
    <row r="89" spans="1:20" s="51" customFormat="1" ht="54.75" customHeight="1" x14ac:dyDescent="0.2">
      <c r="A89" s="42">
        <f t="shared" si="9"/>
        <v>6</v>
      </c>
      <c r="B89" s="42"/>
      <c r="C89" s="43" t="s">
        <v>149</v>
      </c>
      <c r="D89" s="43" t="s">
        <v>42</v>
      </c>
      <c r="E89" s="43" t="s">
        <v>48</v>
      </c>
      <c r="F89" s="43" t="s">
        <v>150</v>
      </c>
      <c r="G89" s="60" t="s">
        <v>151</v>
      </c>
      <c r="H89" s="46" t="s">
        <v>46</v>
      </c>
      <c r="I89" s="46">
        <v>84061</v>
      </c>
      <c r="J89" s="47">
        <f t="shared" si="5"/>
        <v>1167.5138888888889</v>
      </c>
      <c r="K89" s="48">
        <v>2</v>
      </c>
      <c r="L89" s="49">
        <f t="shared" si="6"/>
        <v>2335.0277777777778</v>
      </c>
      <c r="M89" s="59"/>
      <c r="N89" s="59"/>
      <c r="O89" s="59"/>
      <c r="P89" s="48"/>
      <c r="Q89" s="59"/>
      <c r="R89" s="49">
        <f t="shared" si="7"/>
        <v>233.50277777777779</v>
      </c>
      <c r="S89" s="50">
        <f t="shared" si="8"/>
        <v>2568.5305555555556</v>
      </c>
    </row>
    <row r="90" spans="1:20" s="51" customFormat="1" ht="63.75" x14ac:dyDescent="0.2">
      <c r="A90" s="42">
        <f t="shared" si="9"/>
        <v>7</v>
      </c>
      <c r="B90" s="43"/>
      <c r="C90" s="43" t="s">
        <v>152</v>
      </c>
      <c r="D90" s="43" t="s">
        <v>42</v>
      </c>
      <c r="E90" s="43" t="s">
        <v>153</v>
      </c>
      <c r="F90" s="43" t="s">
        <v>154</v>
      </c>
      <c r="G90" s="46" t="s">
        <v>155</v>
      </c>
      <c r="H90" s="46" t="s">
        <v>46</v>
      </c>
      <c r="I90" s="46">
        <v>93971</v>
      </c>
      <c r="J90" s="47">
        <f t="shared" si="5"/>
        <v>1305.1527777777778</v>
      </c>
      <c r="K90" s="48">
        <v>21.2</v>
      </c>
      <c r="L90" s="49">
        <f t="shared" si="6"/>
        <v>27669.238888888889</v>
      </c>
      <c r="M90" s="59"/>
      <c r="N90" s="59">
        <v>4424</v>
      </c>
      <c r="O90" s="59"/>
      <c r="P90" s="48"/>
      <c r="Q90" s="59"/>
      <c r="R90" s="49">
        <f t="shared" si="7"/>
        <v>2766.923888888889</v>
      </c>
      <c r="S90" s="50">
        <f t="shared" si="8"/>
        <v>34860.162777777776</v>
      </c>
    </row>
    <row r="91" spans="1:20" s="51" customFormat="1" ht="73.5" customHeight="1" x14ac:dyDescent="0.2">
      <c r="A91" s="42">
        <f t="shared" si="9"/>
        <v>8</v>
      </c>
      <c r="B91" s="43"/>
      <c r="C91" s="43" t="s">
        <v>156</v>
      </c>
      <c r="D91" s="43" t="s">
        <v>42</v>
      </c>
      <c r="E91" s="43" t="s">
        <v>157</v>
      </c>
      <c r="F91" s="43" t="s">
        <v>158</v>
      </c>
      <c r="G91" s="46" t="s">
        <v>159</v>
      </c>
      <c r="H91" s="46" t="s">
        <v>46</v>
      </c>
      <c r="I91" s="46">
        <v>90609</v>
      </c>
      <c r="J91" s="47">
        <f t="shared" si="5"/>
        <v>1258.4583333333333</v>
      </c>
      <c r="K91" s="48">
        <v>5.4</v>
      </c>
      <c r="L91" s="49">
        <f t="shared" si="6"/>
        <v>6795.6750000000002</v>
      </c>
      <c r="M91" s="59"/>
      <c r="N91" s="59"/>
      <c r="O91" s="59"/>
      <c r="P91" s="48"/>
      <c r="Q91" s="59"/>
      <c r="R91" s="49">
        <f t="shared" si="7"/>
        <v>679.56750000000011</v>
      </c>
      <c r="S91" s="50">
        <f t="shared" si="8"/>
        <v>7475.2425000000003</v>
      </c>
    </row>
    <row r="92" spans="1:20" s="51" customFormat="1" ht="51" x14ac:dyDescent="0.2">
      <c r="A92" s="42">
        <f t="shared" si="9"/>
        <v>9</v>
      </c>
      <c r="B92" s="42"/>
      <c r="C92" s="43" t="s">
        <v>137</v>
      </c>
      <c r="D92" s="43" t="s">
        <v>42</v>
      </c>
      <c r="E92" s="43" t="s">
        <v>160</v>
      </c>
      <c r="F92" s="43" t="s">
        <v>161</v>
      </c>
      <c r="G92" s="46" t="s">
        <v>162</v>
      </c>
      <c r="H92" s="60" t="s">
        <v>46</v>
      </c>
      <c r="I92" s="46">
        <v>84061</v>
      </c>
      <c r="J92" s="47">
        <f t="shared" si="5"/>
        <v>1167.5138888888889</v>
      </c>
      <c r="K92" s="48">
        <v>10.8</v>
      </c>
      <c r="L92" s="49">
        <f t="shared" si="6"/>
        <v>12609.150000000001</v>
      </c>
      <c r="M92" s="59"/>
      <c r="N92" s="59"/>
      <c r="O92" s="59"/>
      <c r="P92" s="48"/>
      <c r="Q92" s="59"/>
      <c r="R92" s="49">
        <f t="shared" si="7"/>
        <v>1260.9150000000002</v>
      </c>
      <c r="S92" s="50">
        <f t="shared" si="8"/>
        <v>13870.065000000002</v>
      </c>
    </row>
    <row r="93" spans="1:20" s="51" customFormat="1" ht="63.75" x14ac:dyDescent="0.2">
      <c r="A93" s="42">
        <f t="shared" si="9"/>
        <v>10</v>
      </c>
      <c r="B93" s="42"/>
      <c r="C93" s="43" t="s">
        <v>163</v>
      </c>
      <c r="D93" s="43" t="s">
        <v>42</v>
      </c>
      <c r="E93" s="43" t="s">
        <v>164</v>
      </c>
      <c r="F93" s="43" t="s">
        <v>165</v>
      </c>
      <c r="G93" s="46" t="s">
        <v>166</v>
      </c>
      <c r="H93" s="46" t="s">
        <v>46</v>
      </c>
      <c r="I93" s="46">
        <v>89016</v>
      </c>
      <c r="J93" s="47">
        <f t="shared" si="5"/>
        <v>1236.3333333333333</v>
      </c>
      <c r="K93" s="48">
        <v>9.4</v>
      </c>
      <c r="L93" s="49">
        <f t="shared" si="6"/>
        <v>11621.533333333333</v>
      </c>
      <c r="M93" s="59"/>
      <c r="N93" s="59"/>
      <c r="O93" s="59"/>
      <c r="P93" s="48"/>
      <c r="Q93" s="59"/>
      <c r="R93" s="49">
        <f t="shared" si="7"/>
        <v>1162.1533333333334</v>
      </c>
      <c r="S93" s="50">
        <f t="shared" si="8"/>
        <v>12783.686666666666</v>
      </c>
    </row>
    <row r="94" spans="1:20" s="51" customFormat="1" ht="36" customHeight="1" x14ac:dyDescent="0.2">
      <c r="A94" s="42">
        <f t="shared" si="9"/>
        <v>11</v>
      </c>
      <c r="B94" s="42"/>
      <c r="C94" s="43" t="s">
        <v>71</v>
      </c>
      <c r="D94" s="43" t="s">
        <v>42</v>
      </c>
      <c r="E94" s="43" t="s">
        <v>48</v>
      </c>
      <c r="F94" s="43" t="s">
        <v>167</v>
      </c>
      <c r="G94" s="46" t="s">
        <v>168</v>
      </c>
      <c r="H94" s="46" t="s">
        <v>46</v>
      </c>
      <c r="I94" s="46">
        <v>90609</v>
      </c>
      <c r="J94" s="47">
        <f t="shared" si="5"/>
        <v>1258.4583333333333</v>
      </c>
      <c r="K94" s="48">
        <v>3.2</v>
      </c>
      <c r="L94" s="49">
        <f t="shared" si="6"/>
        <v>4027.0666666666666</v>
      </c>
      <c r="M94" s="49"/>
      <c r="N94" s="49"/>
      <c r="O94" s="49">
        <v>20</v>
      </c>
      <c r="P94" s="48">
        <v>3.2</v>
      </c>
      <c r="Q94" s="49">
        <f>17697*20%/72*P94</f>
        <v>157.30666666666667</v>
      </c>
      <c r="R94" s="49">
        <f t="shared" si="7"/>
        <v>402.70666666666671</v>
      </c>
      <c r="S94" s="50">
        <f t="shared" si="8"/>
        <v>4587.08</v>
      </c>
    </row>
    <row r="95" spans="1:20" s="51" customFormat="1" ht="100.5" customHeight="1" x14ac:dyDescent="0.2">
      <c r="A95" s="42">
        <f t="shared" si="9"/>
        <v>12</v>
      </c>
      <c r="B95" s="42"/>
      <c r="C95" s="43" t="s">
        <v>143</v>
      </c>
      <c r="D95" s="43" t="s">
        <v>42</v>
      </c>
      <c r="E95" s="43" t="s">
        <v>169</v>
      </c>
      <c r="F95" s="43" t="s">
        <v>170</v>
      </c>
      <c r="G95" s="60" t="s">
        <v>70</v>
      </c>
      <c r="H95" s="46" t="s">
        <v>46</v>
      </c>
      <c r="I95" s="46">
        <v>93971</v>
      </c>
      <c r="J95" s="47">
        <f t="shared" si="5"/>
        <v>1305.1527777777778</v>
      </c>
      <c r="K95" s="48">
        <v>8</v>
      </c>
      <c r="L95" s="49">
        <f t="shared" si="6"/>
        <v>10441.222222222223</v>
      </c>
      <c r="M95" s="59"/>
      <c r="N95" s="59"/>
      <c r="O95" s="59"/>
      <c r="P95" s="48"/>
      <c r="Q95" s="59"/>
      <c r="R95" s="49">
        <f t="shared" si="7"/>
        <v>1044.1222222222223</v>
      </c>
      <c r="S95" s="50">
        <f t="shared" si="8"/>
        <v>11485.344444444445</v>
      </c>
    </row>
    <row r="96" spans="1:20" ht="73.5" customHeight="1" x14ac:dyDescent="0.2">
      <c r="A96" s="42">
        <f t="shared" si="9"/>
        <v>13</v>
      </c>
      <c r="B96" s="42"/>
      <c r="C96" s="43" t="s">
        <v>171</v>
      </c>
      <c r="D96" s="43" t="s">
        <v>42</v>
      </c>
      <c r="E96" s="44" t="s">
        <v>52</v>
      </c>
      <c r="F96" s="43" t="s">
        <v>172</v>
      </c>
      <c r="G96" s="46" t="s">
        <v>173</v>
      </c>
      <c r="H96" s="46" t="s">
        <v>46</v>
      </c>
      <c r="I96" s="46">
        <v>79460</v>
      </c>
      <c r="J96" s="47">
        <f t="shared" si="5"/>
        <v>1103.6111111111111</v>
      </c>
      <c r="K96" s="48">
        <v>10</v>
      </c>
      <c r="L96" s="49">
        <f t="shared" si="6"/>
        <v>11036.111111111111</v>
      </c>
      <c r="M96" s="49"/>
      <c r="N96" s="49"/>
      <c r="O96" s="49"/>
      <c r="P96" s="48"/>
      <c r="Q96" s="49"/>
      <c r="R96" s="49">
        <f t="shared" si="7"/>
        <v>1103.6111111111111</v>
      </c>
      <c r="S96" s="50">
        <f t="shared" si="8"/>
        <v>12139.722222222223</v>
      </c>
      <c r="T96" s="51"/>
    </row>
    <row r="97" spans="1:20" s="51" customFormat="1" ht="78.75" customHeight="1" x14ac:dyDescent="0.2">
      <c r="A97" s="42">
        <f t="shared" si="9"/>
        <v>14</v>
      </c>
      <c r="B97" s="42"/>
      <c r="C97" s="43" t="s">
        <v>174</v>
      </c>
      <c r="D97" s="43" t="s">
        <v>42</v>
      </c>
      <c r="E97" s="43" t="s">
        <v>175</v>
      </c>
      <c r="F97" s="43" t="s">
        <v>176</v>
      </c>
      <c r="G97" s="46" t="s">
        <v>177</v>
      </c>
      <c r="H97" s="46" t="s">
        <v>46</v>
      </c>
      <c r="I97" s="46">
        <v>80875</v>
      </c>
      <c r="J97" s="47">
        <f t="shared" si="5"/>
        <v>1123.2638888888889</v>
      </c>
      <c r="K97" s="48">
        <v>3</v>
      </c>
      <c r="L97" s="49">
        <f t="shared" si="6"/>
        <v>3369.791666666667</v>
      </c>
      <c r="M97" s="49"/>
      <c r="N97" s="49"/>
      <c r="O97" s="49"/>
      <c r="P97" s="48"/>
      <c r="Q97" s="49"/>
      <c r="R97" s="49">
        <f t="shared" si="7"/>
        <v>336.97916666666674</v>
      </c>
      <c r="S97" s="50">
        <f t="shared" si="8"/>
        <v>3706.7708333333339</v>
      </c>
    </row>
    <row r="98" spans="1:20" ht="87" customHeight="1" x14ac:dyDescent="0.2">
      <c r="A98" s="42">
        <f t="shared" si="9"/>
        <v>15</v>
      </c>
      <c r="B98" s="42"/>
      <c r="C98" s="43" t="s">
        <v>178</v>
      </c>
      <c r="D98" s="43" t="s">
        <v>42</v>
      </c>
      <c r="E98" s="43" t="s">
        <v>179</v>
      </c>
      <c r="F98" s="43" t="s">
        <v>180</v>
      </c>
      <c r="G98" s="46" t="s">
        <v>181</v>
      </c>
      <c r="H98" s="46" t="s">
        <v>46</v>
      </c>
      <c r="I98" s="46">
        <v>87246</v>
      </c>
      <c r="J98" s="47">
        <f t="shared" si="5"/>
        <v>1211.75</v>
      </c>
      <c r="K98" s="48">
        <v>7.2</v>
      </c>
      <c r="L98" s="49">
        <f t="shared" si="6"/>
        <v>8724.6</v>
      </c>
      <c r="M98" s="49"/>
      <c r="N98" s="49"/>
      <c r="O98" s="49"/>
      <c r="P98" s="48"/>
      <c r="Q98" s="49"/>
      <c r="R98" s="49">
        <f t="shared" si="7"/>
        <v>872.46</v>
      </c>
      <c r="S98" s="50">
        <f t="shared" si="8"/>
        <v>9597.0600000000013</v>
      </c>
      <c r="T98" s="51"/>
    </row>
    <row r="99" spans="1:20" ht="51" x14ac:dyDescent="0.2">
      <c r="A99" s="42">
        <f t="shared" si="9"/>
        <v>16</v>
      </c>
      <c r="B99" s="42"/>
      <c r="C99" s="43" t="s">
        <v>62</v>
      </c>
      <c r="D99" s="43" t="s">
        <v>42</v>
      </c>
      <c r="E99" s="43" t="s">
        <v>43</v>
      </c>
      <c r="F99" s="43" t="s">
        <v>88</v>
      </c>
      <c r="G99" s="46" t="s">
        <v>89</v>
      </c>
      <c r="H99" s="60" t="s">
        <v>46</v>
      </c>
      <c r="I99" s="46">
        <v>80875</v>
      </c>
      <c r="J99" s="47">
        <f t="shared" si="5"/>
        <v>1123.2638888888889</v>
      </c>
      <c r="K99" s="48">
        <v>10.4</v>
      </c>
      <c r="L99" s="49">
        <f t="shared" si="6"/>
        <v>11681.944444444445</v>
      </c>
      <c r="M99" s="49"/>
      <c r="N99" s="62"/>
      <c r="O99" s="49"/>
      <c r="P99" s="48"/>
      <c r="Q99" s="49"/>
      <c r="R99" s="49">
        <f t="shared" si="7"/>
        <v>1168.1944444444446</v>
      </c>
      <c r="S99" s="50">
        <f t="shared" si="8"/>
        <v>12850.138888888891</v>
      </c>
      <c r="T99" s="51"/>
    </row>
    <row r="100" spans="1:20" ht="73.5" customHeight="1" x14ac:dyDescent="0.2">
      <c r="A100" s="42">
        <f t="shared" si="9"/>
        <v>17</v>
      </c>
      <c r="B100" s="43"/>
      <c r="C100" s="43" t="s">
        <v>182</v>
      </c>
      <c r="D100" s="43" t="s">
        <v>42</v>
      </c>
      <c r="E100" s="43" t="s">
        <v>74</v>
      </c>
      <c r="F100" s="43" t="s">
        <v>183</v>
      </c>
      <c r="G100" s="46" t="s">
        <v>70</v>
      </c>
      <c r="H100" s="46" t="s">
        <v>46</v>
      </c>
      <c r="I100" s="46">
        <v>93971</v>
      </c>
      <c r="J100" s="47">
        <f t="shared" si="5"/>
        <v>1305.1527777777778</v>
      </c>
      <c r="K100" s="48">
        <v>6.8</v>
      </c>
      <c r="L100" s="49">
        <f t="shared" si="6"/>
        <v>8875.0388888888883</v>
      </c>
      <c r="M100" s="49"/>
      <c r="N100" s="62"/>
      <c r="O100" s="49">
        <v>25</v>
      </c>
      <c r="P100" s="48">
        <v>6.8</v>
      </c>
      <c r="Q100" s="49">
        <f>17697*25%/72*P100</f>
        <v>417.8458333333333</v>
      </c>
      <c r="R100" s="49">
        <f t="shared" si="7"/>
        <v>887.50388888888892</v>
      </c>
      <c r="S100" s="50">
        <f t="shared" si="8"/>
        <v>10180.38861111111</v>
      </c>
      <c r="T100" s="51"/>
    </row>
    <row r="101" spans="1:20" ht="51" x14ac:dyDescent="0.2">
      <c r="A101" s="42">
        <f t="shared" si="9"/>
        <v>18</v>
      </c>
      <c r="B101" s="42"/>
      <c r="C101" s="43" t="s">
        <v>96</v>
      </c>
      <c r="D101" s="43" t="s">
        <v>42</v>
      </c>
      <c r="E101" s="43" t="s">
        <v>97</v>
      </c>
      <c r="F101" s="43" t="s">
        <v>98</v>
      </c>
      <c r="G101" s="60" t="s">
        <v>70</v>
      </c>
      <c r="H101" s="46" t="s">
        <v>46</v>
      </c>
      <c r="I101" s="46">
        <v>93971</v>
      </c>
      <c r="J101" s="47">
        <f t="shared" si="5"/>
        <v>1305.1527777777778</v>
      </c>
      <c r="K101" s="48">
        <v>2</v>
      </c>
      <c r="L101" s="49">
        <f t="shared" si="6"/>
        <v>2610.3055555555557</v>
      </c>
      <c r="M101" s="49"/>
      <c r="N101" s="49"/>
      <c r="O101" s="49">
        <v>20</v>
      </c>
      <c r="P101" s="48">
        <v>2</v>
      </c>
      <c r="Q101" s="49">
        <f>17697*20%/72*P101</f>
        <v>98.316666666666663</v>
      </c>
      <c r="R101" s="49">
        <f t="shared" si="7"/>
        <v>261.03055555555557</v>
      </c>
      <c r="S101" s="50">
        <f t="shared" si="8"/>
        <v>2969.6527777777778</v>
      </c>
      <c r="T101" s="51"/>
    </row>
    <row r="102" spans="1:20" ht="91.5" customHeight="1" x14ac:dyDescent="0.2">
      <c r="A102" s="42">
        <f t="shared" si="9"/>
        <v>19</v>
      </c>
      <c r="B102" s="42"/>
      <c r="C102" s="43" t="s">
        <v>184</v>
      </c>
      <c r="D102" s="43" t="s">
        <v>42</v>
      </c>
      <c r="E102" s="43" t="s">
        <v>160</v>
      </c>
      <c r="F102" s="43" t="s">
        <v>185</v>
      </c>
      <c r="G102" s="46" t="s">
        <v>186</v>
      </c>
      <c r="H102" s="46" t="s">
        <v>46</v>
      </c>
      <c r="I102" s="46">
        <v>87246</v>
      </c>
      <c r="J102" s="47">
        <f t="shared" si="5"/>
        <v>1211.75</v>
      </c>
      <c r="K102" s="48">
        <v>10</v>
      </c>
      <c r="L102" s="49">
        <f t="shared" si="6"/>
        <v>12117.5</v>
      </c>
      <c r="M102" s="49"/>
      <c r="N102" s="49"/>
      <c r="O102" s="49"/>
      <c r="P102" s="48"/>
      <c r="Q102" s="49"/>
      <c r="R102" s="49">
        <f t="shared" si="7"/>
        <v>1211.75</v>
      </c>
      <c r="S102" s="50">
        <f t="shared" si="8"/>
        <v>13329.25</v>
      </c>
      <c r="T102" s="51"/>
    </row>
    <row r="103" spans="1:20" s="51" customFormat="1" ht="87.75" customHeight="1" x14ac:dyDescent="0.2">
      <c r="A103" s="42">
        <f t="shared" si="9"/>
        <v>20</v>
      </c>
      <c r="B103" s="42"/>
      <c r="C103" s="43" t="s">
        <v>187</v>
      </c>
      <c r="D103" s="43" t="s">
        <v>42</v>
      </c>
      <c r="E103" s="43" t="s">
        <v>106</v>
      </c>
      <c r="F103" s="43" t="s">
        <v>107</v>
      </c>
      <c r="G103" s="46" t="s">
        <v>70</v>
      </c>
      <c r="H103" s="46" t="s">
        <v>46</v>
      </c>
      <c r="I103" s="46">
        <v>93971</v>
      </c>
      <c r="J103" s="47">
        <f t="shared" si="5"/>
        <v>1305.1527777777778</v>
      </c>
      <c r="K103" s="48">
        <v>5</v>
      </c>
      <c r="L103" s="49">
        <f t="shared" si="6"/>
        <v>6525.7638888888887</v>
      </c>
      <c r="M103" s="49"/>
      <c r="N103" s="49"/>
      <c r="O103" s="49"/>
      <c r="P103" s="48"/>
      <c r="Q103" s="49"/>
      <c r="R103" s="49">
        <f t="shared" si="7"/>
        <v>652.57638888888891</v>
      </c>
      <c r="S103" s="50">
        <f t="shared" si="8"/>
        <v>7178.3402777777774</v>
      </c>
    </row>
    <row r="104" spans="1:20" s="51" customFormat="1" ht="40.5" customHeight="1" x14ac:dyDescent="0.2">
      <c r="A104" s="42">
        <f t="shared" si="9"/>
        <v>21</v>
      </c>
      <c r="B104" s="43"/>
      <c r="C104" s="43" t="s">
        <v>93</v>
      </c>
      <c r="D104" s="43" t="s">
        <v>42</v>
      </c>
      <c r="E104" s="43" t="s">
        <v>109</v>
      </c>
      <c r="F104" s="43" t="s">
        <v>112</v>
      </c>
      <c r="G104" s="46" t="s">
        <v>70</v>
      </c>
      <c r="H104" s="46" t="s">
        <v>46</v>
      </c>
      <c r="I104" s="46">
        <v>93971</v>
      </c>
      <c r="J104" s="48">
        <f t="shared" si="5"/>
        <v>1305.1527777777778</v>
      </c>
      <c r="K104" s="48">
        <v>2.4</v>
      </c>
      <c r="L104" s="49">
        <f t="shared" si="6"/>
        <v>3132.3666666666668</v>
      </c>
      <c r="M104" s="49"/>
      <c r="N104" s="49"/>
      <c r="O104" s="49"/>
      <c r="P104" s="48"/>
      <c r="Q104" s="49"/>
      <c r="R104" s="49">
        <f t="shared" si="7"/>
        <v>313.23666666666668</v>
      </c>
      <c r="S104" s="50">
        <f t="shared" si="8"/>
        <v>3445.6033333333335</v>
      </c>
    </row>
    <row r="105" spans="1:20" s="51" customFormat="1" ht="53.25" customHeight="1" x14ac:dyDescent="0.2">
      <c r="A105" s="42">
        <f t="shared" si="9"/>
        <v>22</v>
      </c>
      <c r="B105" s="42"/>
      <c r="C105" s="43" t="s">
        <v>188</v>
      </c>
      <c r="D105" s="43" t="s">
        <v>42</v>
      </c>
      <c r="E105" s="44" t="s">
        <v>52</v>
      </c>
      <c r="F105" s="43" t="s">
        <v>114</v>
      </c>
      <c r="G105" s="46" t="s">
        <v>115</v>
      </c>
      <c r="H105" s="46" t="s">
        <v>46</v>
      </c>
      <c r="I105" s="46">
        <v>90609</v>
      </c>
      <c r="J105" s="47">
        <f t="shared" si="5"/>
        <v>1258.4583333333333</v>
      </c>
      <c r="K105" s="48">
        <v>3.2</v>
      </c>
      <c r="L105" s="49">
        <f t="shared" si="6"/>
        <v>4027.0666666666666</v>
      </c>
      <c r="M105" s="49"/>
      <c r="N105" s="49"/>
      <c r="O105" s="49"/>
      <c r="P105" s="48"/>
      <c r="Q105" s="49"/>
      <c r="R105" s="49">
        <f t="shared" si="7"/>
        <v>402.70666666666671</v>
      </c>
      <c r="S105" s="50">
        <f t="shared" si="8"/>
        <v>4429.7733333333335</v>
      </c>
    </row>
    <row r="106" spans="1:20" ht="43.5" customHeight="1" x14ac:dyDescent="0.2">
      <c r="A106" s="42">
        <f t="shared" si="9"/>
        <v>23</v>
      </c>
      <c r="B106" s="42"/>
      <c r="C106" s="43" t="s">
        <v>189</v>
      </c>
      <c r="D106" s="43" t="s">
        <v>42</v>
      </c>
      <c r="E106" s="64" t="s">
        <v>144</v>
      </c>
      <c r="F106" s="64" t="s">
        <v>190</v>
      </c>
      <c r="G106" s="46" t="s">
        <v>70</v>
      </c>
      <c r="H106" s="46" t="s">
        <v>46</v>
      </c>
      <c r="I106" s="46">
        <v>93971</v>
      </c>
      <c r="J106" s="47">
        <f t="shared" si="5"/>
        <v>1305.1527777777778</v>
      </c>
      <c r="K106" s="61">
        <v>10.8</v>
      </c>
      <c r="L106" s="49">
        <f t="shared" si="6"/>
        <v>14095.650000000001</v>
      </c>
      <c r="M106" s="62"/>
      <c r="N106" s="62">
        <v>4424</v>
      </c>
      <c r="O106" s="62"/>
      <c r="P106" s="61"/>
      <c r="Q106" s="62"/>
      <c r="R106" s="49">
        <f t="shared" si="7"/>
        <v>1409.5650000000003</v>
      </c>
      <c r="S106" s="50">
        <f t="shared" si="8"/>
        <v>19929.215000000004</v>
      </c>
      <c r="T106" s="51"/>
    </row>
    <row r="107" spans="1:20" ht="49.5" customHeight="1" x14ac:dyDescent="0.2">
      <c r="A107" s="42">
        <f t="shared" si="9"/>
        <v>24</v>
      </c>
      <c r="B107" s="42"/>
      <c r="C107" s="43" t="s">
        <v>191</v>
      </c>
      <c r="D107" s="43" t="s">
        <v>42</v>
      </c>
      <c r="E107" s="43" t="s">
        <v>48</v>
      </c>
      <c r="F107" s="43" t="s">
        <v>192</v>
      </c>
      <c r="G107" s="46" t="s">
        <v>193</v>
      </c>
      <c r="H107" s="46" t="s">
        <v>46</v>
      </c>
      <c r="I107" s="46">
        <v>90609</v>
      </c>
      <c r="J107" s="47">
        <f t="shared" si="5"/>
        <v>1258.4583333333333</v>
      </c>
      <c r="K107" s="48">
        <v>6.8</v>
      </c>
      <c r="L107" s="49">
        <f t="shared" si="6"/>
        <v>8557.5166666666664</v>
      </c>
      <c r="M107" s="49"/>
      <c r="N107" s="49"/>
      <c r="O107" s="49">
        <v>25</v>
      </c>
      <c r="P107" s="48">
        <v>6.8</v>
      </c>
      <c r="Q107" s="49">
        <f>17697*25%/72*P107</f>
        <v>417.8458333333333</v>
      </c>
      <c r="R107" s="49">
        <f t="shared" si="7"/>
        <v>855.75166666666667</v>
      </c>
      <c r="S107" s="50">
        <f t="shared" si="8"/>
        <v>9831.1141666666663</v>
      </c>
      <c r="T107" s="51"/>
    </row>
    <row r="108" spans="1:20" s="51" customFormat="1" ht="36.75" customHeight="1" x14ac:dyDescent="0.2">
      <c r="A108" s="42">
        <f t="shared" si="9"/>
        <v>25</v>
      </c>
      <c r="B108" s="42"/>
      <c r="C108" s="43" t="s">
        <v>96</v>
      </c>
      <c r="D108" s="43" t="s">
        <v>42</v>
      </c>
      <c r="E108" s="43" t="s">
        <v>48</v>
      </c>
      <c r="F108" s="43" t="s">
        <v>119</v>
      </c>
      <c r="G108" s="46" t="s">
        <v>120</v>
      </c>
      <c r="H108" s="46" t="s">
        <v>46</v>
      </c>
      <c r="I108" s="46">
        <v>92201</v>
      </c>
      <c r="J108" s="47">
        <f t="shared" si="5"/>
        <v>1280.5694444444443</v>
      </c>
      <c r="K108" s="48">
        <v>14.4</v>
      </c>
      <c r="L108" s="49">
        <f t="shared" si="6"/>
        <v>18440.2</v>
      </c>
      <c r="M108" s="49"/>
      <c r="N108" s="49"/>
      <c r="O108" s="49">
        <v>20</v>
      </c>
      <c r="P108" s="48">
        <v>14.4</v>
      </c>
      <c r="Q108" s="49">
        <f>17697*20%/72*P108</f>
        <v>707.88</v>
      </c>
      <c r="R108" s="49">
        <f t="shared" si="7"/>
        <v>1844.0200000000002</v>
      </c>
      <c r="S108" s="50">
        <f t="shared" si="8"/>
        <v>20992.100000000002</v>
      </c>
    </row>
    <row r="109" spans="1:20" ht="61.5" customHeight="1" x14ac:dyDescent="0.2">
      <c r="A109" s="42">
        <f t="shared" si="9"/>
        <v>26</v>
      </c>
      <c r="B109" s="42"/>
      <c r="C109" s="43" t="s">
        <v>194</v>
      </c>
      <c r="D109" s="43" t="s">
        <v>42</v>
      </c>
      <c r="E109" s="43" t="s">
        <v>195</v>
      </c>
      <c r="F109" s="43" t="s">
        <v>196</v>
      </c>
      <c r="G109" s="46" t="s">
        <v>197</v>
      </c>
      <c r="H109" s="46" t="s">
        <v>46</v>
      </c>
      <c r="I109" s="46">
        <v>87246</v>
      </c>
      <c r="J109" s="47">
        <f t="shared" si="5"/>
        <v>1211.75</v>
      </c>
      <c r="K109" s="48">
        <v>18.600000000000001</v>
      </c>
      <c r="L109" s="49">
        <f t="shared" si="6"/>
        <v>22538.550000000003</v>
      </c>
      <c r="M109" s="49"/>
      <c r="N109" s="49"/>
      <c r="O109" s="49"/>
      <c r="P109" s="48"/>
      <c r="Q109" s="49"/>
      <c r="R109" s="49">
        <f t="shared" si="7"/>
        <v>2253.8550000000005</v>
      </c>
      <c r="S109" s="50">
        <f t="shared" si="8"/>
        <v>24792.405000000002</v>
      </c>
      <c r="T109" s="51"/>
    </row>
    <row r="110" spans="1:20" s="51" customFormat="1" ht="53.25" customHeight="1" x14ac:dyDescent="0.2">
      <c r="A110" s="42">
        <f t="shared" si="9"/>
        <v>27</v>
      </c>
      <c r="B110" s="42"/>
      <c r="C110" s="43" t="s">
        <v>62</v>
      </c>
      <c r="D110" s="43" t="s">
        <v>42</v>
      </c>
      <c r="E110" s="43" t="s">
        <v>43</v>
      </c>
      <c r="F110" s="43" t="s">
        <v>123</v>
      </c>
      <c r="G110" s="46" t="s">
        <v>89</v>
      </c>
      <c r="H110" s="46" t="s">
        <v>46</v>
      </c>
      <c r="I110" s="46">
        <v>80875</v>
      </c>
      <c r="J110" s="47">
        <f t="shared" si="5"/>
        <v>1123.2638888888889</v>
      </c>
      <c r="K110" s="61">
        <v>10.4</v>
      </c>
      <c r="L110" s="49">
        <f t="shared" si="6"/>
        <v>11681.944444444445</v>
      </c>
      <c r="M110" s="62"/>
      <c r="N110" s="62"/>
      <c r="O110" s="62"/>
      <c r="P110" s="61"/>
      <c r="Q110" s="49"/>
      <c r="R110" s="49">
        <f t="shared" si="7"/>
        <v>1168.1944444444446</v>
      </c>
      <c r="S110" s="50">
        <f t="shared" si="8"/>
        <v>12850.138888888891</v>
      </c>
    </row>
    <row r="111" spans="1:20" ht="32.25" customHeight="1" thickBot="1" x14ac:dyDescent="0.25">
      <c r="A111" s="63">
        <f t="shared" si="9"/>
        <v>28</v>
      </c>
      <c r="B111" s="63"/>
      <c r="C111" s="64" t="s">
        <v>124</v>
      </c>
      <c r="D111" s="64" t="s">
        <v>42</v>
      </c>
      <c r="E111" s="64"/>
      <c r="F111" s="64"/>
      <c r="G111" s="84" t="s">
        <v>125</v>
      </c>
      <c r="H111" s="85" t="s">
        <v>46</v>
      </c>
      <c r="I111" s="85">
        <v>85653</v>
      </c>
      <c r="J111" s="67">
        <f t="shared" si="5"/>
        <v>1189.625</v>
      </c>
      <c r="K111" s="61">
        <v>8.1999999999999993</v>
      </c>
      <c r="L111" s="62">
        <f t="shared" si="6"/>
        <v>9754.9249999999993</v>
      </c>
      <c r="M111" s="86"/>
      <c r="N111" s="62"/>
      <c r="O111" s="86"/>
      <c r="P111" s="87"/>
      <c r="Q111" s="86"/>
      <c r="R111" s="62">
        <f t="shared" si="7"/>
        <v>975.49249999999995</v>
      </c>
      <c r="S111" s="88">
        <f t="shared" si="8"/>
        <v>10730.4175</v>
      </c>
      <c r="T111" s="51"/>
    </row>
    <row r="112" spans="1:20" ht="13.5" thickBot="1" x14ac:dyDescent="0.25">
      <c r="A112" s="89" t="s">
        <v>126</v>
      </c>
      <c r="B112" s="90"/>
      <c r="C112" s="70"/>
      <c r="D112" s="70"/>
      <c r="E112" s="70"/>
      <c r="F112" s="70"/>
      <c r="G112" s="71"/>
      <c r="H112" s="71"/>
      <c r="I112" s="71"/>
      <c r="J112" s="72"/>
      <c r="K112" s="72">
        <f>SUM(K84:K111)</f>
        <v>232.40000000000003</v>
      </c>
      <c r="L112" s="73">
        <f>SUM(L84:L111)</f>
        <v>286714.7888888889</v>
      </c>
      <c r="M112" s="73">
        <f>SUM(M84:M111)</f>
        <v>4424</v>
      </c>
      <c r="N112" s="73">
        <f>SUM(N85:N111)</f>
        <v>8848</v>
      </c>
      <c r="O112" s="73"/>
      <c r="P112" s="72">
        <f>SUM(P84:P111)</f>
        <v>36.4</v>
      </c>
      <c r="Q112" s="73">
        <f>SUM(Q84:Q111)</f>
        <v>1956.5016666666666</v>
      </c>
      <c r="R112" s="73">
        <f>SUM(R84:R111)</f>
        <v>28671.478888888894</v>
      </c>
      <c r="S112" s="91">
        <f>SUM(S84:S111)</f>
        <v>330614.76944444445</v>
      </c>
      <c r="T112" s="92"/>
    </row>
    <row r="113" spans="1:20" x14ac:dyDescent="0.2">
      <c r="A113" s="93"/>
      <c r="B113" s="93"/>
      <c r="C113" s="94"/>
      <c r="D113" s="94"/>
      <c r="E113" s="94"/>
      <c r="F113" s="94"/>
      <c r="G113" s="95"/>
      <c r="H113" s="95"/>
      <c r="I113" s="95"/>
      <c r="J113" s="96"/>
      <c r="K113" s="96"/>
      <c r="L113" s="97"/>
      <c r="M113" s="97"/>
      <c r="N113" s="97"/>
      <c r="O113" s="97"/>
      <c r="P113" s="96"/>
      <c r="Q113" s="97"/>
      <c r="R113" s="97"/>
      <c r="S113" s="97"/>
      <c r="T113" s="92"/>
    </row>
    <row r="114" spans="1:20" x14ac:dyDescent="0.2">
      <c r="A114" s="93"/>
      <c r="B114" s="93"/>
      <c r="C114" s="94"/>
      <c r="D114" s="94"/>
      <c r="E114" s="94"/>
      <c r="F114" s="94"/>
      <c r="G114" s="95"/>
      <c r="H114" s="95"/>
      <c r="I114" s="95"/>
      <c r="J114" s="96"/>
      <c r="K114" s="96"/>
      <c r="L114" s="97"/>
      <c r="M114" s="97"/>
      <c r="N114" s="97"/>
      <c r="O114" s="97"/>
      <c r="P114" s="96"/>
      <c r="Q114" s="97"/>
      <c r="R114" s="79">
        <f>R77/R76*100</f>
        <v>8.695652173913043</v>
      </c>
      <c r="S114" s="79">
        <f>S112*R114%</f>
        <v>28749.110386473429</v>
      </c>
      <c r="T114" s="92"/>
    </row>
    <row r="115" spans="1:20" x14ac:dyDescent="0.2">
      <c r="A115" s="93"/>
      <c r="B115" s="93"/>
      <c r="C115" s="76" t="s">
        <v>127</v>
      </c>
      <c r="D115" s="76"/>
      <c r="E115" s="76"/>
      <c r="F115" s="77"/>
      <c r="G115" s="77"/>
      <c r="H115" s="77"/>
      <c r="I115" s="95"/>
      <c r="J115" s="96"/>
      <c r="K115" s="96"/>
      <c r="L115" s="97"/>
      <c r="M115" s="97"/>
      <c r="N115" s="97"/>
      <c r="O115" s="97"/>
      <c r="P115" s="96"/>
      <c r="Q115" s="97"/>
      <c r="R115" s="79">
        <f>R78/R76*100</f>
        <v>91.304347826086953</v>
      </c>
      <c r="S115" s="79">
        <f>S112*R115%</f>
        <v>301865.65905797097</v>
      </c>
      <c r="T115" s="92"/>
    </row>
    <row r="116" spans="1:20" x14ac:dyDescent="0.2">
      <c r="A116" s="93"/>
      <c r="B116" s="93"/>
      <c r="C116" s="76"/>
      <c r="D116" s="76"/>
      <c r="E116" s="76"/>
      <c r="F116" s="98"/>
      <c r="G116" s="99"/>
      <c r="H116" s="77"/>
      <c r="I116" s="95"/>
      <c r="J116" s="96"/>
      <c r="K116" s="96"/>
      <c r="L116" s="97"/>
      <c r="M116" s="97"/>
      <c r="N116" s="97"/>
      <c r="O116" s="97"/>
      <c r="P116" s="96"/>
      <c r="Q116" s="97"/>
      <c r="R116" s="79">
        <f>SUM(R114:R115)</f>
        <v>100</v>
      </c>
      <c r="S116" s="79">
        <f>SUM(S114:S115)</f>
        <v>330614.76944444439</v>
      </c>
      <c r="T116" s="92"/>
    </row>
    <row r="117" spans="1:20" x14ac:dyDescent="0.2">
      <c r="A117" s="76"/>
      <c r="B117" s="76"/>
      <c r="C117" s="76" t="s">
        <v>198</v>
      </c>
      <c r="D117" s="76"/>
      <c r="E117" s="76"/>
      <c r="F117" s="77"/>
      <c r="G117" s="77"/>
      <c r="H117" s="77"/>
      <c r="I117" s="77"/>
      <c r="J117" s="78"/>
      <c r="K117" s="78"/>
      <c r="L117" s="79"/>
      <c r="M117" s="78"/>
      <c r="N117" s="79"/>
      <c r="O117" s="78"/>
      <c r="P117" s="79"/>
      <c r="Q117" s="79"/>
      <c r="R117" s="100"/>
      <c r="S117" s="79"/>
      <c r="T117" s="51"/>
    </row>
    <row r="118" spans="1:20" x14ac:dyDescent="0.2">
      <c r="A118" s="76"/>
      <c r="B118" s="76"/>
      <c r="I118" s="77"/>
      <c r="J118" s="78"/>
      <c r="K118" s="78"/>
      <c r="L118" s="79"/>
      <c r="M118" s="78"/>
      <c r="N118" s="79"/>
      <c r="O118" s="78"/>
      <c r="P118" s="79"/>
      <c r="Q118" s="79"/>
      <c r="R118" s="79"/>
      <c r="S118" s="79"/>
      <c r="T118" s="51"/>
    </row>
    <row r="119" spans="1:20" x14ac:dyDescent="0.2">
      <c r="A119" s="9"/>
      <c r="B119" s="9"/>
      <c r="C119" s="9"/>
      <c r="D119" s="9"/>
      <c r="E119" s="9"/>
      <c r="F119" s="11"/>
      <c r="G119" s="11"/>
      <c r="H119" s="11"/>
      <c r="I119" s="11"/>
      <c r="J119" s="5"/>
      <c r="K119" s="5"/>
      <c r="L119" s="4"/>
      <c r="M119" s="5"/>
      <c r="N119" s="4"/>
      <c r="O119" s="5"/>
      <c r="P119" s="4"/>
      <c r="Q119" s="4"/>
      <c r="R119" s="4"/>
      <c r="S119" s="4"/>
    </row>
    <row r="120" spans="1:20" x14ac:dyDescent="0.2">
      <c r="A120" s="9"/>
      <c r="B120" s="9"/>
      <c r="C120" s="9"/>
      <c r="D120" s="9"/>
      <c r="E120" s="9"/>
      <c r="F120" s="11"/>
      <c r="G120" s="11"/>
      <c r="H120" s="11"/>
      <c r="I120" s="11"/>
      <c r="J120" s="5"/>
      <c r="K120" s="5"/>
      <c r="L120" s="4"/>
      <c r="M120" s="5"/>
      <c r="N120" s="4"/>
      <c r="O120" s="5"/>
      <c r="P120" s="4"/>
      <c r="Q120" s="4"/>
      <c r="R120" s="4"/>
      <c r="S120" s="4"/>
    </row>
    <row r="121" spans="1:20" x14ac:dyDescent="0.2">
      <c r="A121" s="1" t="s">
        <v>0</v>
      </c>
      <c r="B121" s="1"/>
      <c r="C121" s="1"/>
      <c r="D121" s="2"/>
      <c r="E121" s="3" t="s">
        <v>199</v>
      </c>
      <c r="F121" s="3"/>
      <c r="G121" s="3"/>
      <c r="H121" s="3"/>
      <c r="I121" s="3"/>
      <c r="J121" s="3"/>
      <c r="K121" s="3"/>
      <c r="L121" s="4"/>
      <c r="M121" s="5"/>
      <c r="N121" s="6" t="s">
        <v>2</v>
      </c>
      <c r="O121" s="6"/>
      <c r="P121" s="6"/>
      <c r="Q121" s="6"/>
      <c r="R121" s="6"/>
      <c r="S121" s="6"/>
    </row>
    <row r="122" spans="1:20" ht="37.5" customHeight="1" x14ac:dyDescent="0.2">
      <c r="A122" s="8" t="s">
        <v>3</v>
      </c>
      <c r="B122" s="8"/>
      <c r="C122" s="8"/>
      <c r="D122" s="2"/>
      <c r="E122" s="2"/>
      <c r="F122" s="9"/>
      <c r="G122" s="10"/>
      <c r="H122" s="11"/>
      <c r="I122" s="11"/>
      <c r="J122" s="5"/>
      <c r="K122" s="5"/>
      <c r="L122" s="4"/>
      <c r="N122" s="12" t="s">
        <v>4</v>
      </c>
      <c r="O122" s="12"/>
      <c r="P122" s="12"/>
      <c r="Q122" s="12"/>
      <c r="R122" s="12"/>
      <c r="S122" s="12"/>
    </row>
    <row r="123" spans="1:20" x14ac:dyDescent="0.2">
      <c r="A123" s="2"/>
      <c r="B123" s="2"/>
      <c r="C123" s="2"/>
      <c r="D123" s="2"/>
      <c r="E123" s="3" t="s">
        <v>5</v>
      </c>
      <c r="F123" s="3"/>
      <c r="G123" s="3"/>
      <c r="H123" s="3"/>
      <c r="I123" s="3"/>
      <c r="J123" s="3"/>
      <c r="K123" s="3"/>
      <c r="L123" s="3"/>
      <c r="M123" s="5"/>
      <c r="N123" s="13"/>
      <c r="O123" s="13"/>
      <c r="P123" s="13"/>
      <c r="Q123" s="14"/>
      <c r="R123" s="15"/>
      <c r="S123" s="16"/>
    </row>
    <row r="124" spans="1:20" x14ac:dyDescent="0.2">
      <c r="A124" s="3" t="s">
        <v>132</v>
      </c>
      <c r="B124" s="3"/>
      <c r="C124" s="3"/>
      <c r="D124" s="3"/>
      <c r="E124" s="2"/>
      <c r="F124" s="9" t="s">
        <v>7</v>
      </c>
      <c r="G124" s="9"/>
      <c r="H124" s="9"/>
      <c r="I124" s="9"/>
      <c r="J124" s="5"/>
      <c r="K124" s="5"/>
      <c r="L124" s="4"/>
      <c r="M124" s="5"/>
      <c r="N124" s="17" t="s">
        <v>200</v>
      </c>
      <c r="O124" s="17"/>
      <c r="P124" s="17"/>
      <c r="Q124" s="17"/>
      <c r="R124" s="17"/>
      <c r="S124" s="17"/>
    </row>
    <row r="125" spans="1:20" x14ac:dyDescent="0.2">
      <c r="A125" s="9"/>
      <c r="B125" s="9"/>
      <c r="C125" s="9"/>
      <c r="D125" s="9"/>
      <c r="E125" s="9"/>
      <c r="F125" s="9"/>
      <c r="G125" s="11"/>
      <c r="H125" s="11"/>
      <c r="I125" s="11"/>
      <c r="J125" s="5"/>
      <c r="K125" s="5"/>
      <c r="L125" s="4"/>
      <c r="M125" s="5"/>
      <c r="N125" s="20"/>
      <c r="O125" s="21"/>
      <c r="P125" s="20"/>
      <c r="Q125" s="20"/>
      <c r="R125" s="20"/>
      <c r="S125" s="4"/>
    </row>
    <row r="126" spans="1:20" x14ac:dyDescent="0.2">
      <c r="A126" s="9"/>
      <c r="B126" s="9"/>
      <c r="C126" s="9"/>
      <c r="D126" s="9"/>
      <c r="E126" s="9"/>
      <c r="F126" s="2" t="s">
        <v>9</v>
      </c>
      <c r="G126" s="9"/>
      <c r="H126" s="9"/>
      <c r="I126" s="9"/>
      <c r="J126" s="9"/>
      <c r="K126" s="5"/>
      <c r="L126" s="4"/>
      <c r="M126" s="5"/>
      <c r="N126" s="4" t="s">
        <v>10</v>
      </c>
      <c r="O126" s="5"/>
      <c r="P126" s="4"/>
      <c r="Q126" s="4"/>
      <c r="R126" s="4"/>
      <c r="S126" s="4"/>
    </row>
    <row r="127" spans="1:20" ht="15" customHeight="1" x14ac:dyDescent="0.2">
      <c r="A127" s="9"/>
      <c r="B127" s="9"/>
      <c r="C127" s="9"/>
      <c r="D127" s="9"/>
      <c r="E127" s="9"/>
      <c r="F127" s="9"/>
      <c r="G127" s="11"/>
      <c r="H127" s="11"/>
      <c r="I127" s="11"/>
      <c r="J127" s="5"/>
      <c r="K127" s="5"/>
      <c r="L127" s="4"/>
      <c r="M127" s="5"/>
      <c r="N127" s="4" t="s">
        <v>11</v>
      </c>
      <c r="O127" s="5"/>
      <c r="P127" s="4"/>
      <c r="Q127" s="4"/>
      <c r="R127" s="16" t="s">
        <v>12</v>
      </c>
      <c r="S127" s="4"/>
    </row>
    <row r="128" spans="1:20" ht="34.5" customHeight="1" x14ac:dyDescent="0.2">
      <c r="A128" s="9"/>
      <c r="B128" s="9"/>
      <c r="C128" s="9"/>
      <c r="D128" s="9"/>
      <c r="E128" s="9"/>
      <c r="F128" s="9"/>
      <c r="G128" s="11"/>
      <c r="H128" s="11"/>
      <c r="I128" s="11"/>
      <c r="J128" s="5"/>
      <c r="K128" s="5"/>
      <c r="L128" s="4"/>
      <c r="M128" s="5"/>
      <c r="N128" s="23" t="s">
        <v>133</v>
      </c>
      <c r="O128" s="23"/>
      <c r="P128" s="23"/>
      <c r="Q128" s="23"/>
      <c r="R128" s="23"/>
      <c r="S128" s="23"/>
    </row>
    <row r="129" spans="1:19" x14ac:dyDescent="0.2">
      <c r="A129" s="9"/>
      <c r="B129" s="9"/>
      <c r="C129" s="9"/>
      <c r="D129" s="9"/>
      <c r="E129" s="9"/>
      <c r="F129" s="9"/>
      <c r="G129" s="11"/>
      <c r="H129" s="11"/>
      <c r="I129" s="11"/>
      <c r="J129" s="5"/>
      <c r="K129" s="5"/>
      <c r="L129" s="4"/>
      <c r="M129" s="5"/>
      <c r="N129" s="23"/>
      <c r="O129" s="23"/>
      <c r="P129" s="23"/>
      <c r="Q129" s="23"/>
      <c r="R129" s="23"/>
      <c r="S129" s="23"/>
    </row>
    <row r="130" spans="1:19" x14ac:dyDescent="0.2">
      <c r="A130" s="9"/>
      <c r="B130" s="9"/>
      <c r="C130" s="9"/>
      <c r="D130" s="9"/>
      <c r="E130" s="9"/>
      <c r="F130" s="9"/>
      <c r="G130" s="11"/>
      <c r="H130" s="11"/>
      <c r="I130" s="11"/>
      <c r="J130" s="5"/>
      <c r="K130" s="5"/>
      <c r="L130" s="4"/>
      <c r="M130" s="5"/>
      <c r="N130" s="23" t="s">
        <v>14</v>
      </c>
      <c r="O130" s="23"/>
      <c r="P130" s="23"/>
      <c r="Q130" s="23"/>
      <c r="R130" s="24">
        <v>2</v>
      </c>
      <c r="S130" s="4"/>
    </row>
    <row r="131" spans="1:19" x14ac:dyDescent="0.2">
      <c r="A131" s="9"/>
      <c r="B131" s="9"/>
      <c r="C131" s="9"/>
      <c r="D131" s="9"/>
      <c r="E131" s="9"/>
      <c r="F131" s="9"/>
      <c r="G131" s="11"/>
      <c r="H131" s="11"/>
      <c r="I131" s="11"/>
      <c r="J131" s="5"/>
      <c r="K131" s="5"/>
      <c r="L131" s="4"/>
      <c r="M131" s="5"/>
      <c r="N131" s="4" t="s">
        <v>15</v>
      </c>
      <c r="O131" s="5"/>
      <c r="P131" s="4"/>
      <c r="Q131" s="4"/>
      <c r="R131" s="101">
        <v>2</v>
      </c>
      <c r="S131" s="4"/>
    </row>
    <row r="132" spans="1:19" x14ac:dyDescent="0.2">
      <c r="A132" s="9"/>
      <c r="B132" s="9"/>
      <c r="C132" s="9"/>
      <c r="D132" s="9"/>
      <c r="E132" s="9"/>
      <c r="F132" s="9"/>
      <c r="G132" s="11"/>
      <c r="H132" s="11"/>
      <c r="I132" s="11"/>
      <c r="J132" s="5"/>
      <c r="K132" s="5"/>
      <c r="L132" s="4"/>
      <c r="M132" s="5"/>
      <c r="N132" s="4" t="s">
        <v>16</v>
      </c>
      <c r="O132" s="5"/>
      <c r="P132" s="4"/>
      <c r="Q132" s="4"/>
      <c r="R132" s="16">
        <v>48</v>
      </c>
      <c r="S132" s="4"/>
    </row>
    <row r="133" spans="1:19" x14ac:dyDescent="0.2">
      <c r="A133" s="9"/>
      <c r="B133" s="9"/>
      <c r="C133" s="9"/>
      <c r="D133" s="9"/>
      <c r="E133" s="9"/>
      <c r="F133" s="9"/>
      <c r="G133" s="11"/>
      <c r="H133" s="11"/>
      <c r="I133" s="11"/>
      <c r="J133" s="5"/>
      <c r="K133" s="5"/>
      <c r="L133" s="4"/>
      <c r="M133" s="5"/>
      <c r="N133" s="4" t="s">
        <v>17</v>
      </c>
      <c r="O133" s="5"/>
      <c r="P133" s="4"/>
      <c r="Q133" s="4"/>
      <c r="R133" s="25">
        <v>48</v>
      </c>
      <c r="S133" s="4"/>
    </row>
    <row r="134" spans="1:19" x14ac:dyDescent="0.2">
      <c r="A134" s="9"/>
      <c r="B134" s="9"/>
      <c r="C134" s="9"/>
      <c r="D134" s="9"/>
      <c r="E134" s="9"/>
      <c r="F134" s="9"/>
      <c r="G134" s="11"/>
      <c r="H134" s="11"/>
      <c r="I134" s="11"/>
      <c r="J134" s="5"/>
      <c r="K134" s="5"/>
      <c r="L134" s="4"/>
      <c r="M134" s="5"/>
      <c r="N134" s="4" t="s">
        <v>18</v>
      </c>
      <c r="O134" s="5"/>
      <c r="P134" s="4"/>
      <c r="Q134" s="4"/>
      <c r="R134" s="16">
        <v>0</v>
      </c>
      <c r="S134" s="4"/>
    </row>
    <row r="135" spans="1:19" x14ac:dyDescent="0.2">
      <c r="A135" s="9"/>
      <c r="B135" s="9"/>
      <c r="C135" s="9"/>
      <c r="D135" s="9"/>
      <c r="E135" s="9"/>
      <c r="F135" s="9"/>
      <c r="G135" s="11"/>
      <c r="H135" s="11"/>
      <c r="I135" s="11"/>
      <c r="J135" s="5"/>
      <c r="K135" s="5"/>
      <c r="L135" s="4"/>
      <c r="M135" s="5"/>
      <c r="N135" s="4" t="s">
        <v>19</v>
      </c>
      <c r="O135" s="5"/>
      <c r="P135" s="4"/>
      <c r="Q135" s="4"/>
      <c r="R135" s="16">
        <v>4648</v>
      </c>
      <c r="S135" s="4"/>
    </row>
    <row r="136" spans="1:19" x14ac:dyDescent="0.2">
      <c r="A136" s="9"/>
      <c r="B136" s="9"/>
      <c r="C136" s="9"/>
      <c r="D136" s="9"/>
      <c r="E136" s="9"/>
      <c r="F136" s="9"/>
      <c r="G136" s="11"/>
      <c r="H136" s="11"/>
      <c r="I136" s="11"/>
      <c r="J136" s="5"/>
      <c r="K136" s="5"/>
      <c r="L136" s="4"/>
      <c r="M136" s="5"/>
      <c r="N136" s="4"/>
      <c r="O136" s="5"/>
      <c r="P136" s="4"/>
      <c r="Q136" s="4"/>
      <c r="R136" s="16"/>
      <c r="S136" s="4"/>
    </row>
    <row r="137" spans="1:19" ht="12.75" customHeight="1" x14ac:dyDescent="0.2">
      <c r="A137" s="26" t="s">
        <v>20</v>
      </c>
      <c r="B137" s="26" t="s">
        <v>21</v>
      </c>
      <c r="C137" s="26" t="s">
        <v>22</v>
      </c>
      <c r="D137" s="26" t="s">
        <v>23</v>
      </c>
      <c r="E137" s="26" t="s">
        <v>24</v>
      </c>
      <c r="F137" s="26" t="s">
        <v>25</v>
      </c>
      <c r="G137" s="26" t="s">
        <v>26</v>
      </c>
      <c r="H137" s="26" t="s">
        <v>27</v>
      </c>
      <c r="I137" s="26" t="s">
        <v>28</v>
      </c>
      <c r="J137" s="26" t="s">
        <v>29</v>
      </c>
      <c r="K137" s="26" t="s">
        <v>30</v>
      </c>
      <c r="L137" s="26" t="s">
        <v>31</v>
      </c>
      <c r="M137" s="27" t="s">
        <v>32</v>
      </c>
      <c r="N137" s="28"/>
      <c r="O137" s="28"/>
      <c r="P137" s="28"/>
      <c r="Q137" s="29"/>
      <c r="R137" s="30" t="s">
        <v>33</v>
      </c>
      <c r="S137" s="31" t="s">
        <v>34</v>
      </c>
    </row>
    <row r="138" spans="1:19" x14ac:dyDescent="0.2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3" t="s">
        <v>35</v>
      </c>
      <c r="N138" s="30" t="s">
        <v>36</v>
      </c>
      <c r="O138" s="27" t="s">
        <v>37</v>
      </c>
      <c r="P138" s="28"/>
      <c r="Q138" s="29"/>
      <c r="R138" s="34"/>
      <c r="S138" s="35"/>
    </row>
    <row r="139" spans="1:19" ht="94.5" customHeight="1" x14ac:dyDescent="0.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7"/>
      <c r="N139" s="38"/>
      <c r="O139" s="39" t="s">
        <v>38</v>
      </c>
      <c r="P139" s="40" t="s">
        <v>39</v>
      </c>
      <c r="Q139" s="41" t="s">
        <v>40</v>
      </c>
      <c r="R139" s="38"/>
      <c r="S139" s="35"/>
    </row>
    <row r="140" spans="1:19" ht="38.25" x14ac:dyDescent="0.2">
      <c r="A140" s="42">
        <v>1</v>
      </c>
      <c r="B140" s="42"/>
      <c r="C140" s="43" t="s">
        <v>134</v>
      </c>
      <c r="D140" s="43" t="s">
        <v>42</v>
      </c>
      <c r="E140" s="43" t="s">
        <v>135</v>
      </c>
      <c r="F140" s="43" t="s">
        <v>136</v>
      </c>
      <c r="G140" s="45" t="s">
        <v>70</v>
      </c>
      <c r="H140" s="46" t="s">
        <v>46</v>
      </c>
      <c r="I140" s="46">
        <v>93971</v>
      </c>
      <c r="J140" s="47">
        <f t="shared" ref="J140:J160" si="10">I140/72</f>
        <v>1305.1527777777778</v>
      </c>
      <c r="K140" s="48">
        <v>6.4</v>
      </c>
      <c r="L140" s="49">
        <f t="shared" ref="L140:L162" si="11">J140*K140</f>
        <v>8352.9777777777781</v>
      </c>
      <c r="M140" s="59"/>
      <c r="N140" s="59"/>
      <c r="O140" s="59">
        <v>20</v>
      </c>
      <c r="P140" s="48">
        <v>6.4</v>
      </c>
      <c r="Q140" s="49">
        <f>17697*20%/72*P140</f>
        <v>314.61333333333334</v>
      </c>
      <c r="R140" s="49">
        <f t="shared" ref="R140:R162" si="12">L140*10%</f>
        <v>835.29777777777781</v>
      </c>
      <c r="S140" s="50">
        <f t="shared" ref="S140:S162" si="13">R140+Q140+N140+M140+L140</f>
        <v>9502.8888888888887</v>
      </c>
    </row>
    <row r="141" spans="1:19" ht="49.5" customHeight="1" x14ac:dyDescent="0.2">
      <c r="A141" s="42">
        <f>A140+1</f>
        <v>2</v>
      </c>
      <c r="B141" s="42"/>
      <c r="C141" s="43" t="s">
        <v>201</v>
      </c>
      <c r="D141" s="43" t="s">
        <v>42</v>
      </c>
      <c r="E141" s="43" t="s">
        <v>138</v>
      </c>
      <c r="F141" s="43" t="s">
        <v>139</v>
      </c>
      <c r="G141" s="45" t="s">
        <v>140</v>
      </c>
      <c r="H141" s="46" t="s">
        <v>46</v>
      </c>
      <c r="I141" s="46">
        <v>87246</v>
      </c>
      <c r="J141" s="47">
        <f t="shared" si="10"/>
        <v>1211.75</v>
      </c>
      <c r="K141" s="48">
        <v>28.8</v>
      </c>
      <c r="L141" s="49">
        <f t="shared" si="11"/>
        <v>34898.400000000001</v>
      </c>
      <c r="M141" s="59"/>
      <c r="N141" s="59"/>
      <c r="O141" s="59"/>
      <c r="P141" s="48"/>
      <c r="Q141" s="59"/>
      <c r="R141" s="49">
        <f t="shared" si="12"/>
        <v>3489.84</v>
      </c>
      <c r="S141" s="50">
        <f t="shared" si="13"/>
        <v>38388.240000000005</v>
      </c>
    </row>
    <row r="142" spans="1:19" ht="59.25" customHeight="1" x14ac:dyDescent="0.2">
      <c r="A142" s="42">
        <f t="shared" ref="A142:A173" si="14">A141+1</f>
        <v>3</v>
      </c>
      <c r="B142" s="43"/>
      <c r="C142" s="43" t="s">
        <v>78</v>
      </c>
      <c r="D142" s="43" t="s">
        <v>42</v>
      </c>
      <c r="E142" s="43" t="s">
        <v>141</v>
      </c>
      <c r="F142" s="43" t="s">
        <v>142</v>
      </c>
      <c r="G142" s="45" t="s">
        <v>70</v>
      </c>
      <c r="H142" s="46" t="s">
        <v>46</v>
      </c>
      <c r="I142" s="46">
        <v>93971</v>
      </c>
      <c r="J142" s="47">
        <f t="shared" si="10"/>
        <v>1305.1527777777778</v>
      </c>
      <c r="K142" s="48">
        <v>7.2</v>
      </c>
      <c r="L142" s="49">
        <f t="shared" si="11"/>
        <v>9397.1</v>
      </c>
      <c r="M142" s="59"/>
      <c r="N142" s="59"/>
      <c r="O142" s="59"/>
      <c r="P142" s="48"/>
      <c r="Q142" s="59"/>
      <c r="R142" s="49">
        <f t="shared" si="12"/>
        <v>939.71</v>
      </c>
      <c r="S142" s="50">
        <f t="shared" si="13"/>
        <v>10336.810000000001</v>
      </c>
    </row>
    <row r="143" spans="1:19" s="51" customFormat="1" ht="89.25" x14ac:dyDescent="0.2">
      <c r="A143" s="42">
        <f t="shared" si="14"/>
        <v>4</v>
      </c>
      <c r="B143" s="43"/>
      <c r="C143" s="43" t="s">
        <v>143</v>
      </c>
      <c r="D143" s="43" t="s">
        <v>42</v>
      </c>
      <c r="E143" s="43" t="s">
        <v>144</v>
      </c>
      <c r="F143" s="43" t="s">
        <v>145</v>
      </c>
      <c r="G143" s="45" t="s">
        <v>70</v>
      </c>
      <c r="H143" s="46" t="s">
        <v>46</v>
      </c>
      <c r="I143" s="46">
        <v>93971</v>
      </c>
      <c r="J143" s="47">
        <f t="shared" si="10"/>
        <v>1305.1527777777778</v>
      </c>
      <c r="K143" s="48">
        <v>11</v>
      </c>
      <c r="L143" s="49">
        <f t="shared" si="11"/>
        <v>14356.680555555557</v>
      </c>
      <c r="M143" s="59"/>
      <c r="N143" s="59"/>
      <c r="O143" s="59"/>
      <c r="P143" s="48"/>
      <c r="Q143" s="59"/>
      <c r="R143" s="49">
        <f t="shared" si="12"/>
        <v>1435.6680555555558</v>
      </c>
      <c r="S143" s="50">
        <f t="shared" si="13"/>
        <v>15792.348611111112</v>
      </c>
    </row>
    <row r="144" spans="1:19" s="51" customFormat="1" ht="51" x14ac:dyDescent="0.2">
      <c r="A144" s="42">
        <f t="shared" si="14"/>
        <v>5</v>
      </c>
      <c r="B144" s="42"/>
      <c r="C144" s="43" t="s">
        <v>201</v>
      </c>
      <c r="D144" s="43" t="s">
        <v>42</v>
      </c>
      <c r="E144" s="43" t="s">
        <v>138</v>
      </c>
      <c r="F144" s="43" t="s">
        <v>147</v>
      </c>
      <c r="G144" s="45" t="s">
        <v>148</v>
      </c>
      <c r="H144" s="46" t="s">
        <v>46</v>
      </c>
      <c r="I144" s="46">
        <v>89016</v>
      </c>
      <c r="J144" s="47">
        <f t="shared" si="10"/>
        <v>1236.3333333333333</v>
      </c>
      <c r="K144" s="48">
        <v>28.8</v>
      </c>
      <c r="L144" s="49">
        <f t="shared" si="11"/>
        <v>35606.400000000001</v>
      </c>
      <c r="M144" s="59"/>
      <c r="N144" s="59"/>
      <c r="O144" s="59"/>
      <c r="P144" s="48"/>
      <c r="Q144" s="59"/>
      <c r="R144" s="49">
        <f t="shared" si="12"/>
        <v>3560.6400000000003</v>
      </c>
      <c r="S144" s="50">
        <f t="shared" si="13"/>
        <v>39167.040000000001</v>
      </c>
    </row>
    <row r="145" spans="1:19" s="51" customFormat="1" ht="51" x14ac:dyDescent="0.2">
      <c r="A145" s="42">
        <f t="shared" si="14"/>
        <v>6</v>
      </c>
      <c r="B145" s="42"/>
      <c r="C145" s="43" t="s">
        <v>202</v>
      </c>
      <c r="D145" s="43" t="s">
        <v>42</v>
      </c>
      <c r="E145" s="43" t="s">
        <v>48</v>
      </c>
      <c r="F145" s="43" t="s">
        <v>150</v>
      </c>
      <c r="G145" s="58" t="s">
        <v>151</v>
      </c>
      <c r="H145" s="46" t="s">
        <v>46</v>
      </c>
      <c r="I145" s="46">
        <v>84061</v>
      </c>
      <c r="J145" s="47">
        <f t="shared" si="10"/>
        <v>1167.5138888888889</v>
      </c>
      <c r="K145" s="48">
        <v>4</v>
      </c>
      <c r="L145" s="49">
        <f t="shared" si="11"/>
        <v>4670.0555555555557</v>
      </c>
      <c r="M145" s="59"/>
      <c r="N145" s="59"/>
      <c r="O145" s="59"/>
      <c r="P145" s="48"/>
      <c r="Q145" s="59"/>
      <c r="R145" s="49">
        <f t="shared" si="12"/>
        <v>467.00555555555559</v>
      </c>
      <c r="S145" s="50">
        <f t="shared" si="13"/>
        <v>5137.0611111111111</v>
      </c>
    </row>
    <row r="146" spans="1:19" s="51" customFormat="1" ht="36.75" customHeight="1" x14ac:dyDescent="0.2">
      <c r="A146" s="42">
        <f t="shared" si="14"/>
        <v>7</v>
      </c>
      <c r="B146" s="42"/>
      <c r="C146" s="43" t="s">
        <v>85</v>
      </c>
      <c r="D146" s="43" t="s">
        <v>42</v>
      </c>
      <c r="E146" s="44" t="s">
        <v>203</v>
      </c>
      <c r="F146" s="43" t="s">
        <v>204</v>
      </c>
      <c r="G146" s="45" t="s">
        <v>70</v>
      </c>
      <c r="H146" s="46" t="s">
        <v>46</v>
      </c>
      <c r="I146" s="46">
        <v>93971</v>
      </c>
      <c r="J146" s="47">
        <f t="shared" si="10"/>
        <v>1305.1527777777778</v>
      </c>
      <c r="K146" s="48">
        <v>32.4</v>
      </c>
      <c r="L146" s="49">
        <f t="shared" si="11"/>
        <v>42286.95</v>
      </c>
      <c r="M146" s="59"/>
      <c r="N146" s="59"/>
      <c r="O146" s="59">
        <v>20</v>
      </c>
      <c r="P146" s="48">
        <v>32.4</v>
      </c>
      <c r="Q146" s="49">
        <f>17697*20%/72*P146</f>
        <v>1592.7299999999998</v>
      </c>
      <c r="R146" s="49">
        <f t="shared" si="12"/>
        <v>4228.6949999999997</v>
      </c>
      <c r="S146" s="50">
        <f t="shared" si="13"/>
        <v>48108.375</v>
      </c>
    </row>
    <row r="147" spans="1:19" s="51" customFormat="1" ht="63.75" x14ac:dyDescent="0.2">
      <c r="A147" s="42">
        <f t="shared" si="14"/>
        <v>8</v>
      </c>
      <c r="B147" s="43"/>
      <c r="C147" s="43" t="s">
        <v>152</v>
      </c>
      <c r="D147" s="43" t="s">
        <v>42</v>
      </c>
      <c r="E147" s="43" t="s">
        <v>153</v>
      </c>
      <c r="F147" s="43" t="s">
        <v>154</v>
      </c>
      <c r="G147" s="45" t="s">
        <v>155</v>
      </c>
      <c r="H147" s="46" t="s">
        <v>46</v>
      </c>
      <c r="I147" s="46">
        <v>93971</v>
      </c>
      <c r="J147" s="47">
        <f t="shared" si="10"/>
        <v>1305.1527777777778</v>
      </c>
      <c r="K147" s="48">
        <v>26</v>
      </c>
      <c r="L147" s="49">
        <f t="shared" si="11"/>
        <v>33933.972222222226</v>
      </c>
      <c r="M147" s="59"/>
      <c r="N147" s="59"/>
      <c r="O147" s="59"/>
      <c r="P147" s="48"/>
      <c r="Q147" s="59"/>
      <c r="R147" s="49">
        <f t="shared" si="12"/>
        <v>3393.3972222222228</v>
      </c>
      <c r="S147" s="50">
        <f t="shared" si="13"/>
        <v>37327.369444444448</v>
      </c>
    </row>
    <row r="148" spans="1:19" s="51" customFormat="1" ht="38.25" x14ac:dyDescent="0.2">
      <c r="A148" s="42">
        <f t="shared" si="14"/>
        <v>9</v>
      </c>
      <c r="B148" s="43"/>
      <c r="C148" s="43" t="s">
        <v>205</v>
      </c>
      <c r="D148" s="43" t="s">
        <v>42</v>
      </c>
      <c r="E148" s="43" t="s">
        <v>48</v>
      </c>
      <c r="F148" s="43" t="s">
        <v>69</v>
      </c>
      <c r="G148" s="45" t="s">
        <v>70</v>
      </c>
      <c r="H148" s="46" t="s">
        <v>46</v>
      </c>
      <c r="I148" s="46">
        <v>93971</v>
      </c>
      <c r="J148" s="47">
        <f t="shared" si="10"/>
        <v>1305.1527777777778</v>
      </c>
      <c r="K148" s="48">
        <v>2.6</v>
      </c>
      <c r="L148" s="49">
        <f t="shared" si="11"/>
        <v>3393.3972222222224</v>
      </c>
      <c r="M148" s="59"/>
      <c r="N148" s="59"/>
      <c r="O148" s="59"/>
      <c r="P148" s="48"/>
      <c r="Q148" s="59"/>
      <c r="R148" s="49">
        <f t="shared" si="12"/>
        <v>339.33972222222224</v>
      </c>
      <c r="S148" s="50">
        <f t="shared" si="13"/>
        <v>3732.7369444444448</v>
      </c>
    </row>
    <row r="149" spans="1:19" s="51" customFormat="1" ht="76.5" x14ac:dyDescent="0.2">
      <c r="A149" s="42">
        <f t="shared" si="14"/>
        <v>10</v>
      </c>
      <c r="B149" s="43"/>
      <c r="C149" s="43" t="s">
        <v>156</v>
      </c>
      <c r="D149" s="43" t="s">
        <v>42</v>
      </c>
      <c r="E149" s="43" t="s">
        <v>157</v>
      </c>
      <c r="F149" s="43" t="s">
        <v>158</v>
      </c>
      <c r="G149" s="45" t="s">
        <v>159</v>
      </c>
      <c r="H149" s="46" t="s">
        <v>46</v>
      </c>
      <c r="I149" s="46">
        <v>90609</v>
      </c>
      <c r="J149" s="47">
        <f t="shared" si="10"/>
        <v>1258.4583333333333</v>
      </c>
      <c r="K149" s="48">
        <v>10.8</v>
      </c>
      <c r="L149" s="49">
        <f t="shared" si="11"/>
        <v>13591.35</v>
      </c>
      <c r="M149" s="59"/>
      <c r="N149" s="59"/>
      <c r="O149" s="59"/>
      <c r="P149" s="48"/>
      <c r="Q149" s="59"/>
      <c r="R149" s="49">
        <f t="shared" si="12"/>
        <v>1359.1350000000002</v>
      </c>
      <c r="S149" s="50">
        <f t="shared" si="13"/>
        <v>14950.485000000001</v>
      </c>
    </row>
    <row r="150" spans="1:19" s="51" customFormat="1" ht="51" x14ac:dyDescent="0.2">
      <c r="A150" s="42">
        <f t="shared" si="14"/>
        <v>11</v>
      </c>
      <c r="B150" s="42"/>
      <c r="C150" s="43" t="s">
        <v>201</v>
      </c>
      <c r="D150" s="43" t="s">
        <v>42</v>
      </c>
      <c r="E150" s="43" t="s">
        <v>160</v>
      </c>
      <c r="F150" s="43" t="s">
        <v>161</v>
      </c>
      <c r="G150" s="45" t="s">
        <v>162</v>
      </c>
      <c r="H150" s="60" t="s">
        <v>46</v>
      </c>
      <c r="I150" s="46">
        <v>84061</v>
      </c>
      <c r="J150" s="47">
        <f t="shared" si="10"/>
        <v>1167.5138888888889</v>
      </c>
      <c r="K150" s="48">
        <v>21.6</v>
      </c>
      <c r="L150" s="49">
        <f t="shared" si="11"/>
        <v>25218.300000000003</v>
      </c>
      <c r="M150" s="59"/>
      <c r="N150" s="59"/>
      <c r="O150" s="59"/>
      <c r="P150" s="48"/>
      <c r="Q150" s="59"/>
      <c r="R150" s="49">
        <f t="shared" si="12"/>
        <v>2521.8300000000004</v>
      </c>
      <c r="S150" s="50">
        <f t="shared" si="13"/>
        <v>27740.130000000005</v>
      </c>
    </row>
    <row r="151" spans="1:19" s="51" customFormat="1" ht="51" x14ac:dyDescent="0.2">
      <c r="A151" s="42">
        <f t="shared" si="14"/>
        <v>12</v>
      </c>
      <c r="B151" s="42"/>
      <c r="C151" s="43" t="s">
        <v>62</v>
      </c>
      <c r="D151" s="43" t="s">
        <v>42</v>
      </c>
      <c r="E151" s="43" t="s">
        <v>43</v>
      </c>
      <c r="F151" s="43" t="s">
        <v>206</v>
      </c>
      <c r="G151" s="45" t="s">
        <v>207</v>
      </c>
      <c r="H151" s="46" t="s">
        <v>46</v>
      </c>
      <c r="I151" s="46">
        <v>84061</v>
      </c>
      <c r="J151" s="47">
        <f t="shared" si="10"/>
        <v>1167.5138888888889</v>
      </c>
      <c r="K151" s="48">
        <v>10.4</v>
      </c>
      <c r="L151" s="49">
        <f t="shared" si="11"/>
        <v>12142.144444444446</v>
      </c>
      <c r="M151" s="59"/>
      <c r="N151" s="59"/>
      <c r="O151" s="59"/>
      <c r="P151" s="48"/>
      <c r="Q151" s="59"/>
      <c r="R151" s="49">
        <f t="shared" si="12"/>
        <v>1214.2144444444446</v>
      </c>
      <c r="S151" s="50">
        <f t="shared" si="13"/>
        <v>13356.35888888889</v>
      </c>
    </row>
    <row r="152" spans="1:19" s="51" customFormat="1" ht="85.5" customHeight="1" x14ac:dyDescent="0.2">
      <c r="A152" s="42">
        <f t="shared" si="14"/>
        <v>13</v>
      </c>
      <c r="B152" s="42"/>
      <c r="C152" s="43" t="s">
        <v>208</v>
      </c>
      <c r="D152" s="43" t="s">
        <v>42</v>
      </c>
      <c r="E152" s="44" t="s">
        <v>52</v>
      </c>
      <c r="F152" s="43" t="s">
        <v>76</v>
      </c>
      <c r="G152" s="58" t="s">
        <v>77</v>
      </c>
      <c r="H152" s="46" t="s">
        <v>46</v>
      </c>
      <c r="I152" s="46">
        <v>92201</v>
      </c>
      <c r="J152" s="47">
        <f t="shared" si="10"/>
        <v>1280.5694444444443</v>
      </c>
      <c r="K152" s="48">
        <v>2.6</v>
      </c>
      <c r="L152" s="49">
        <f t="shared" si="11"/>
        <v>3329.4805555555554</v>
      </c>
      <c r="M152" s="49"/>
      <c r="N152" s="49"/>
      <c r="O152" s="49"/>
      <c r="P152" s="48"/>
      <c r="Q152" s="49"/>
      <c r="R152" s="49">
        <f t="shared" si="12"/>
        <v>332.94805555555558</v>
      </c>
      <c r="S152" s="50">
        <f t="shared" si="13"/>
        <v>3662.428611111111</v>
      </c>
    </row>
    <row r="153" spans="1:19" s="51" customFormat="1" ht="63.75" x14ac:dyDescent="0.2">
      <c r="A153" s="42">
        <f t="shared" si="14"/>
        <v>14</v>
      </c>
      <c r="B153" s="42"/>
      <c r="C153" s="43" t="s">
        <v>163</v>
      </c>
      <c r="D153" s="43" t="s">
        <v>42</v>
      </c>
      <c r="E153" s="43" t="s">
        <v>164</v>
      </c>
      <c r="F153" s="43" t="s">
        <v>165</v>
      </c>
      <c r="G153" s="45" t="s">
        <v>166</v>
      </c>
      <c r="H153" s="46" t="s">
        <v>46</v>
      </c>
      <c r="I153" s="46">
        <v>89016</v>
      </c>
      <c r="J153" s="47">
        <f t="shared" si="10"/>
        <v>1236.3333333333333</v>
      </c>
      <c r="K153" s="48">
        <v>18.8</v>
      </c>
      <c r="L153" s="49">
        <f t="shared" si="11"/>
        <v>23243.066666666666</v>
      </c>
      <c r="M153" s="59"/>
      <c r="N153" s="59"/>
      <c r="O153" s="59"/>
      <c r="P153" s="48"/>
      <c r="Q153" s="59"/>
      <c r="R153" s="49">
        <f t="shared" si="12"/>
        <v>2324.3066666666668</v>
      </c>
      <c r="S153" s="50">
        <f t="shared" si="13"/>
        <v>25567.373333333333</v>
      </c>
    </row>
    <row r="154" spans="1:19" s="51" customFormat="1" ht="38.25" x14ac:dyDescent="0.2">
      <c r="A154" s="42">
        <f t="shared" si="14"/>
        <v>15</v>
      </c>
      <c r="B154" s="42"/>
      <c r="C154" s="43" t="s">
        <v>71</v>
      </c>
      <c r="D154" s="43" t="s">
        <v>42</v>
      </c>
      <c r="E154" s="43" t="s">
        <v>48</v>
      </c>
      <c r="F154" s="43" t="s">
        <v>167</v>
      </c>
      <c r="G154" s="45" t="s">
        <v>168</v>
      </c>
      <c r="H154" s="46" t="s">
        <v>46</v>
      </c>
      <c r="I154" s="46">
        <v>90609</v>
      </c>
      <c r="J154" s="47">
        <f t="shared" si="10"/>
        <v>1258.4583333333333</v>
      </c>
      <c r="K154" s="48">
        <v>6.4</v>
      </c>
      <c r="L154" s="49">
        <f t="shared" si="11"/>
        <v>8054.1333333333332</v>
      </c>
      <c r="M154" s="49"/>
      <c r="N154" s="49"/>
      <c r="O154" s="49">
        <v>20</v>
      </c>
      <c r="P154" s="48">
        <v>6.4</v>
      </c>
      <c r="Q154" s="49">
        <f>17697*20%/72*P154</f>
        <v>314.61333333333334</v>
      </c>
      <c r="R154" s="49">
        <f t="shared" si="12"/>
        <v>805.41333333333341</v>
      </c>
      <c r="S154" s="50">
        <f t="shared" si="13"/>
        <v>9174.16</v>
      </c>
    </row>
    <row r="155" spans="1:19" s="51" customFormat="1" ht="51" x14ac:dyDescent="0.2">
      <c r="A155" s="42">
        <f t="shared" si="14"/>
        <v>16</v>
      </c>
      <c r="B155" s="42"/>
      <c r="C155" s="43" t="s">
        <v>82</v>
      </c>
      <c r="D155" s="43" t="s">
        <v>42</v>
      </c>
      <c r="E155" s="43" t="s">
        <v>43</v>
      </c>
      <c r="F155" s="43" t="s">
        <v>83</v>
      </c>
      <c r="G155" s="45" t="s">
        <v>84</v>
      </c>
      <c r="H155" s="46" t="s">
        <v>46</v>
      </c>
      <c r="I155" s="46">
        <v>85653</v>
      </c>
      <c r="J155" s="47">
        <f t="shared" si="10"/>
        <v>1189.625</v>
      </c>
      <c r="K155" s="48">
        <v>10.4</v>
      </c>
      <c r="L155" s="49">
        <f t="shared" si="11"/>
        <v>12372.1</v>
      </c>
      <c r="M155" s="59"/>
      <c r="N155" s="59"/>
      <c r="O155" s="59"/>
      <c r="P155" s="48"/>
      <c r="Q155" s="59"/>
      <c r="R155" s="49">
        <f t="shared" si="12"/>
        <v>1237.21</v>
      </c>
      <c r="S155" s="50">
        <f t="shared" si="13"/>
        <v>13609.310000000001</v>
      </c>
    </row>
    <row r="156" spans="1:19" s="51" customFormat="1" ht="89.25" x14ac:dyDescent="0.2">
      <c r="A156" s="42">
        <f t="shared" si="14"/>
        <v>17</v>
      </c>
      <c r="B156" s="42"/>
      <c r="C156" s="43" t="s">
        <v>143</v>
      </c>
      <c r="D156" s="43" t="s">
        <v>42</v>
      </c>
      <c r="E156" s="43" t="s">
        <v>169</v>
      </c>
      <c r="F156" s="43" t="s">
        <v>170</v>
      </c>
      <c r="G156" s="58" t="s">
        <v>70</v>
      </c>
      <c r="H156" s="46" t="s">
        <v>46</v>
      </c>
      <c r="I156" s="46">
        <v>93971</v>
      </c>
      <c r="J156" s="47">
        <f t="shared" si="10"/>
        <v>1305.1527777777778</v>
      </c>
      <c r="K156" s="48">
        <v>11</v>
      </c>
      <c r="L156" s="49">
        <f t="shared" si="11"/>
        <v>14356.680555555557</v>
      </c>
      <c r="M156" s="59"/>
      <c r="N156" s="59"/>
      <c r="O156" s="59"/>
      <c r="P156" s="48"/>
      <c r="Q156" s="59"/>
      <c r="R156" s="49">
        <f t="shared" si="12"/>
        <v>1435.6680555555558</v>
      </c>
      <c r="S156" s="50">
        <f t="shared" si="13"/>
        <v>15792.348611111112</v>
      </c>
    </row>
    <row r="157" spans="1:19" s="51" customFormat="1" ht="84.75" customHeight="1" x14ac:dyDescent="0.2">
      <c r="A157" s="42">
        <f t="shared" si="14"/>
        <v>18</v>
      </c>
      <c r="B157" s="42"/>
      <c r="C157" s="43" t="s">
        <v>209</v>
      </c>
      <c r="D157" s="43" t="s">
        <v>42</v>
      </c>
      <c r="E157" s="44" t="s">
        <v>52</v>
      </c>
      <c r="F157" s="43" t="s">
        <v>172</v>
      </c>
      <c r="G157" s="45" t="s">
        <v>173</v>
      </c>
      <c r="H157" s="46" t="s">
        <v>46</v>
      </c>
      <c r="I157" s="46">
        <v>79460</v>
      </c>
      <c r="J157" s="47">
        <f t="shared" si="10"/>
        <v>1103.6111111111111</v>
      </c>
      <c r="K157" s="48">
        <v>20</v>
      </c>
      <c r="L157" s="49">
        <f t="shared" si="11"/>
        <v>22072.222222222223</v>
      </c>
      <c r="M157" s="49"/>
      <c r="N157" s="49"/>
      <c r="O157" s="49"/>
      <c r="P157" s="48"/>
      <c r="Q157" s="49"/>
      <c r="R157" s="49">
        <f t="shared" si="12"/>
        <v>2207.2222222222222</v>
      </c>
      <c r="S157" s="50">
        <f t="shared" si="13"/>
        <v>24279.444444444445</v>
      </c>
    </row>
    <row r="158" spans="1:19" s="51" customFormat="1" ht="63.75" x14ac:dyDescent="0.2">
      <c r="A158" s="42">
        <f t="shared" si="14"/>
        <v>19</v>
      </c>
      <c r="B158" s="42"/>
      <c r="C158" s="43" t="s">
        <v>174</v>
      </c>
      <c r="D158" s="43" t="s">
        <v>42</v>
      </c>
      <c r="E158" s="43" t="s">
        <v>175</v>
      </c>
      <c r="F158" s="43" t="s">
        <v>176</v>
      </c>
      <c r="G158" s="45" t="s">
        <v>177</v>
      </c>
      <c r="H158" s="46" t="s">
        <v>46</v>
      </c>
      <c r="I158" s="46">
        <v>80875</v>
      </c>
      <c r="J158" s="47">
        <f t="shared" si="10"/>
        <v>1123.2638888888889</v>
      </c>
      <c r="K158" s="48">
        <v>6</v>
      </c>
      <c r="L158" s="49">
        <f t="shared" si="11"/>
        <v>6739.5833333333339</v>
      </c>
      <c r="M158" s="49"/>
      <c r="N158" s="49"/>
      <c r="O158" s="49"/>
      <c r="P158" s="48"/>
      <c r="Q158" s="49"/>
      <c r="R158" s="49">
        <f t="shared" si="12"/>
        <v>673.95833333333348</v>
      </c>
      <c r="S158" s="50">
        <f t="shared" si="13"/>
        <v>7413.5416666666679</v>
      </c>
    </row>
    <row r="159" spans="1:19" s="51" customFormat="1" ht="72.75" customHeight="1" x14ac:dyDescent="0.2">
      <c r="A159" s="42">
        <f t="shared" si="14"/>
        <v>20</v>
      </c>
      <c r="B159" s="43"/>
      <c r="C159" s="43" t="s">
        <v>182</v>
      </c>
      <c r="D159" s="43" t="s">
        <v>42</v>
      </c>
      <c r="E159" s="43" t="s">
        <v>74</v>
      </c>
      <c r="F159" s="43" t="s">
        <v>183</v>
      </c>
      <c r="G159" s="45" t="s">
        <v>70</v>
      </c>
      <c r="H159" s="46" t="s">
        <v>46</v>
      </c>
      <c r="I159" s="46">
        <v>93971</v>
      </c>
      <c r="J159" s="47">
        <f t="shared" si="10"/>
        <v>1305.1527777777778</v>
      </c>
      <c r="K159" s="48">
        <v>13.6</v>
      </c>
      <c r="L159" s="49">
        <f t="shared" si="11"/>
        <v>17750.077777777777</v>
      </c>
      <c r="M159" s="49"/>
      <c r="N159" s="62"/>
      <c r="O159" s="49">
        <v>25</v>
      </c>
      <c r="P159" s="48">
        <v>13.6</v>
      </c>
      <c r="Q159" s="49">
        <f>17697*25%/72*P159</f>
        <v>835.69166666666661</v>
      </c>
      <c r="R159" s="49">
        <f t="shared" si="12"/>
        <v>1775.0077777777778</v>
      </c>
      <c r="S159" s="50">
        <f t="shared" si="13"/>
        <v>20360.777222222219</v>
      </c>
    </row>
    <row r="160" spans="1:19" s="51" customFormat="1" ht="51" x14ac:dyDescent="0.2">
      <c r="A160" s="42">
        <f t="shared" si="14"/>
        <v>21</v>
      </c>
      <c r="B160" s="42"/>
      <c r="C160" s="43" t="s">
        <v>96</v>
      </c>
      <c r="D160" s="43" t="s">
        <v>42</v>
      </c>
      <c r="E160" s="43" t="s">
        <v>97</v>
      </c>
      <c r="F160" s="43" t="s">
        <v>98</v>
      </c>
      <c r="G160" s="58" t="s">
        <v>70</v>
      </c>
      <c r="H160" s="46" t="s">
        <v>46</v>
      </c>
      <c r="I160" s="46">
        <v>93971</v>
      </c>
      <c r="J160" s="47">
        <f t="shared" si="10"/>
        <v>1305.1527777777778</v>
      </c>
      <c r="K160" s="48">
        <v>4</v>
      </c>
      <c r="L160" s="49">
        <f t="shared" si="11"/>
        <v>5220.6111111111113</v>
      </c>
      <c r="M160" s="49"/>
      <c r="N160" s="49"/>
      <c r="O160" s="49">
        <v>20</v>
      </c>
      <c r="P160" s="48">
        <v>4</v>
      </c>
      <c r="Q160" s="49">
        <f>17697*20%/72*P160</f>
        <v>196.63333333333333</v>
      </c>
      <c r="R160" s="49">
        <f t="shared" si="12"/>
        <v>522.06111111111113</v>
      </c>
      <c r="S160" s="50">
        <f t="shared" si="13"/>
        <v>5939.3055555555557</v>
      </c>
    </row>
    <row r="161" spans="1:20" s="51" customFormat="1" ht="51" x14ac:dyDescent="0.2">
      <c r="A161" s="42">
        <f t="shared" si="14"/>
        <v>22</v>
      </c>
      <c r="B161" s="43"/>
      <c r="C161" s="43" t="s">
        <v>210</v>
      </c>
      <c r="D161" s="43" t="s">
        <v>42</v>
      </c>
      <c r="E161" s="43" t="s">
        <v>94</v>
      </c>
      <c r="F161" s="43" t="s">
        <v>101</v>
      </c>
      <c r="G161" s="45" t="s">
        <v>70</v>
      </c>
      <c r="H161" s="46" t="s">
        <v>46</v>
      </c>
      <c r="I161" s="46">
        <v>93971</v>
      </c>
      <c r="J161" s="47">
        <f>I161/72</f>
        <v>1305.1527777777778</v>
      </c>
      <c r="K161" s="48">
        <v>4.4000000000000004</v>
      </c>
      <c r="L161" s="49">
        <f t="shared" si="11"/>
        <v>5742.6722222222234</v>
      </c>
      <c r="M161" s="49"/>
      <c r="N161" s="49"/>
      <c r="O161" s="49"/>
      <c r="P161" s="48"/>
      <c r="Q161" s="49"/>
      <c r="R161" s="49">
        <f t="shared" si="12"/>
        <v>574.26722222222236</v>
      </c>
      <c r="S161" s="50">
        <f t="shared" si="13"/>
        <v>6316.9394444444461</v>
      </c>
      <c r="T161" s="56"/>
    </row>
    <row r="162" spans="1:20" s="51" customFormat="1" ht="63.75" x14ac:dyDescent="0.2">
      <c r="A162" s="42">
        <f t="shared" si="14"/>
        <v>23</v>
      </c>
      <c r="B162" s="42"/>
      <c r="C162" s="43" t="s">
        <v>171</v>
      </c>
      <c r="D162" s="43" t="s">
        <v>42</v>
      </c>
      <c r="E162" s="43" t="s">
        <v>160</v>
      </c>
      <c r="F162" s="43" t="s">
        <v>185</v>
      </c>
      <c r="G162" s="45" t="s">
        <v>186</v>
      </c>
      <c r="H162" s="46" t="s">
        <v>46</v>
      </c>
      <c r="I162" s="46">
        <v>87246</v>
      </c>
      <c r="J162" s="47">
        <f>I162/72</f>
        <v>1211.75</v>
      </c>
      <c r="K162" s="48">
        <v>20</v>
      </c>
      <c r="L162" s="49">
        <f t="shared" si="11"/>
        <v>24235</v>
      </c>
      <c r="M162" s="49">
        <v>4424</v>
      </c>
      <c r="N162" s="49"/>
      <c r="O162" s="49"/>
      <c r="P162" s="48"/>
      <c r="Q162" s="49"/>
      <c r="R162" s="49">
        <f t="shared" si="12"/>
        <v>2423.5</v>
      </c>
      <c r="S162" s="50">
        <f t="shared" si="13"/>
        <v>31082.5</v>
      </c>
    </row>
    <row r="163" spans="1:20" s="51" customFormat="1" ht="63.75" x14ac:dyDescent="0.2">
      <c r="A163" s="42">
        <f t="shared" si="14"/>
        <v>24</v>
      </c>
      <c r="B163" s="42"/>
      <c r="C163" s="43" t="s">
        <v>82</v>
      </c>
      <c r="D163" s="43" t="s">
        <v>42</v>
      </c>
      <c r="E163" s="43" t="s">
        <v>102</v>
      </c>
      <c r="F163" s="43" t="s">
        <v>103</v>
      </c>
      <c r="G163" s="45" t="s">
        <v>104</v>
      </c>
      <c r="H163" s="46" t="s">
        <v>46</v>
      </c>
      <c r="I163" s="46">
        <v>77867</v>
      </c>
      <c r="J163" s="47">
        <f>I163/72</f>
        <v>1081.4861111111111</v>
      </c>
      <c r="K163" s="48">
        <v>10.4</v>
      </c>
      <c r="L163" s="49">
        <f>J163*K163</f>
        <v>11247.455555555556</v>
      </c>
      <c r="M163" s="59"/>
      <c r="N163" s="59"/>
      <c r="O163" s="59"/>
      <c r="P163" s="48"/>
      <c r="Q163" s="59"/>
      <c r="R163" s="49">
        <f>L163*10%</f>
        <v>1124.7455555555557</v>
      </c>
      <c r="S163" s="50">
        <f>R163+Q163+N163+M163+L163</f>
        <v>12372.201111111111</v>
      </c>
    </row>
    <row r="164" spans="1:20" s="51" customFormat="1" ht="63.75" x14ac:dyDescent="0.2">
      <c r="A164" s="42">
        <f t="shared" si="14"/>
        <v>25</v>
      </c>
      <c r="B164" s="42"/>
      <c r="C164" s="43" t="s">
        <v>211</v>
      </c>
      <c r="D164" s="43" t="s">
        <v>42</v>
      </c>
      <c r="E164" s="43" t="s">
        <v>48</v>
      </c>
      <c r="F164" s="43" t="s">
        <v>212</v>
      </c>
      <c r="G164" s="45" t="s">
        <v>162</v>
      </c>
      <c r="H164" s="46" t="s">
        <v>46</v>
      </c>
      <c r="I164" s="46">
        <v>84061</v>
      </c>
      <c r="J164" s="47">
        <f t="shared" ref="J164:J169" si="15">I164/72</f>
        <v>1167.5138888888889</v>
      </c>
      <c r="K164" s="48">
        <v>27.2</v>
      </c>
      <c r="L164" s="49">
        <f t="shared" ref="L164:L172" si="16">J164*K164</f>
        <v>31756.377777777776</v>
      </c>
      <c r="M164" s="49"/>
      <c r="N164" s="49"/>
      <c r="O164" s="49"/>
      <c r="P164" s="48"/>
      <c r="Q164" s="49"/>
      <c r="R164" s="49">
        <f t="shared" ref="R164:R172" si="17">L164*10%</f>
        <v>3175.637777777778</v>
      </c>
      <c r="S164" s="50">
        <f t="shared" ref="S164:S172" si="18">R164+Q164+N164+M164+L164</f>
        <v>34932.015555555554</v>
      </c>
    </row>
    <row r="165" spans="1:20" s="51" customFormat="1" ht="76.5" x14ac:dyDescent="0.2">
      <c r="A165" s="42">
        <f t="shared" si="14"/>
        <v>26</v>
      </c>
      <c r="B165" s="42"/>
      <c r="C165" s="43" t="s">
        <v>187</v>
      </c>
      <c r="D165" s="43" t="s">
        <v>42</v>
      </c>
      <c r="E165" s="43" t="s">
        <v>106</v>
      </c>
      <c r="F165" s="43" t="s">
        <v>107</v>
      </c>
      <c r="G165" s="45" t="s">
        <v>70</v>
      </c>
      <c r="H165" s="46" t="s">
        <v>46</v>
      </c>
      <c r="I165" s="46">
        <v>93971</v>
      </c>
      <c r="J165" s="47">
        <f t="shared" si="15"/>
        <v>1305.1527777777778</v>
      </c>
      <c r="K165" s="48">
        <v>10</v>
      </c>
      <c r="L165" s="49">
        <f t="shared" si="16"/>
        <v>13051.527777777777</v>
      </c>
      <c r="M165" s="49"/>
      <c r="N165" s="49"/>
      <c r="O165" s="49"/>
      <c r="P165" s="48"/>
      <c r="Q165" s="49"/>
      <c r="R165" s="49">
        <f t="shared" si="17"/>
        <v>1305.1527777777778</v>
      </c>
      <c r="S165" s="50">
        <f t="shared" si="18"/>
        <v>14356.680555555555</v>
      </c>
    </row>
    <row r="166" spans="1:20" s="51" customFormat="1" ht="38.25" x14ac:dyDescent="0.2">
      <c r="A166" s="42">
        <f t="shared" si="14"/>
        <v>27</v>
      </c>
      <c r="B166" s="43"/>
      <c r="C166" s="43" t="s">
        <v>93</v>
      </c>
      <c r="D166" s="43" t="s">
        <v>42</v>
      </c>
      <c r="E166" s="43" t="s">
        <v>109</v>
      </c>
      <c r="F166" s="43" t="s">
        <v>112</v>
      </c>
      <c r="G166" s="45" t="s">
        <v>70</v>
      </c>
      <c r="H166" s="46" t="s">
        <v>46</v>
      </c>
      <c r="I166" s="46">
        <v>93971</v>
      </c>
      <c r="J166" s="48">
        <f t="shared" si="15"/>
        <v>1305.1527777777778</v>
      </c>
      <c r="K166" s="48">
        <v>4.8</v>
      </c>
      <c r="L166" s="49">
        <f t="shared" si="16"/>
        <v>6264.7333333333336</v>
      </c>
      <c r="M166" s="49"/>
      <c r="N166" s="49"/>
      <c r="O166" s="49"/>
      <c r="P166" s="48"/>
      <c r="Q166" s="49"/>
      <c r="R166" s="49">
        <f t="shared" si="17"/>
        <v>626.47333333333336</v>
      </c>
      <c r="S166" s="50">
        <f t="shared" si="18"/>
        <v>6891.2066666666669</v>
      </c>
    </row>
    <row r="167" spans="1:20" s="51" customFormat="1" ht="38.25" x14ac:dyDescent="0.2">
      <c r="A167" s="42">
        <f t="shared" si="14"/>
        <v>28</v>
      </c>
      <c r="B167" s="42"/>
      <c r="C167" s="43" t="s">
        <v>213</v>
      </c>
      <c r="D167" s="43" t="s">
        <v>42</v>
      </c>
      <c r="E167" s="64" t="s">
        <v>144</v>
      </c>
      <c r="F167" s="64" t="s">
        <v>190</v>
      </c>
      <c r="G167" s="45" t="s">
        <v>70</v>
      </c>
      <c r="H167" s="46" t="s">
        <v>46</v>
      </c>
      <c r="I167" s="46">
        <v>93971</v>
      </c>
      <c r="J167" s="47">
        <f t="shared" si="15"/>
        <v>1305.1527777777778</v>
      </c>
      <c r="K167" s="61">
        <v>28.8</v>
      </c>
      <c r="L167" s="49">
        <f t="shared" si="16"/>
        <v>37588.400000000001</v>
      </c>
      <c r="M167" s="62"/>
      <c r="N167" s="62"/>
      <c r="O167" s="62"/>
      <c r="P167" s="61"/>
      <c r="Q167" s="62"/>
      <c r="R167" s="49">
        <f t="shared" si="17"/>
        <v>3758.84</v>
      </c>
      <c r="S167" s="50">
        <f t="shared" si="18"/>
        <v>41347.240000000005</v>
      </c>
    </row>
    <row r="168" spans="1:20" s="51" customFormat="1" ht="38.25" x14ac:dyDescent="0.2">
      <c r="A168" s="42">
        <f t="shared" si="14"/>
        <v>29</v>
      </c>
      <c r="B168" s="42"/>
      <c r="C168" s="43" t="s">
        <v>191</v>
      </c>
      <c r="D168" s="43" t="s">
        <v>42</v>
      </c>
      <c r="E168" s="43" t="s">
        <v>48</v>
      </c>
      <c r="F168" s="43" t="s">
        <v>192</v>
      </c>
      <c r="G168" s="45" t="s">
        <v>193</v>
      </c>
      <c r="H168" s="46" t="s">
        <v>46</v>
      </c>
      <c r="I168" s="46">
        <v>90609</v>
      </c>
      <c r="J168" s="47">
        <f t="shared" si="15"/>
        <v>1258.4583333333333</v>
      </c>
      <c r="K168" s="48">
        <v>13.6</v>
      </c>
      <c r="L168" s="49">
        <f t="shared" si="16"/>
        <v>17115.033333333333</v>
      </c>
      <c r="M168" s="49"/>
      <c r="N168" s="49"/>
      <c r="O168" s="49">
        <v>25</v>
      </c>
      <c r="P168" s="48">
        <v>13.6</v>
      </c>
      <c r="Q168" s="49">
        <f>17697*25%/72*P168</f>
        <v>835.69166666666661</v>
      </c>
      <c r="R168" s="49">
        <f t="shared" si="17"/>
        <v>1711.5033333333333</v>
      </c>
      <c r="S168" s="50">
        <f t="shared" si="18"/>
        <v>19662.228333333333</v>
      </c>
    </row>
    <row r="169" spans="1:20" s="51" customFormat="1" ht="36.75" customHeight="1" x14ac:dyDescent="0.2">
      <c r="A169" s="42">
        <f t="shared" si="14"/>
        <v>30</v>
      </c>
      <c r="B169" s="42"/>
      <c r="C169" s="43" t="s">
        <v>96</v>
      </c>
      <c r="D169" s="43" t="s">
        <v>42</v>
      </c>
      <c r="E169" s="43" t="s">
        <v>48</v>
      </c>
      <c r="F169" s="43" t="s">
        <v>119</v>
      </c>
      <c r="G169" s="45" t="s">
        <v>120</v>
      </c>
      <c r="H169" s="46" t="s">
        <v>46</v>
      </c>
      <c r="I169" s="46">
        <v>92201</v>
      </c>
      <c r="J169" s="47">
        <f t="shared" si="15"/>
        <v>1280.5694444444443</v>
      </c>
      <c r="K169" s="48">
        <v>8.8000000000000007</v>
      </c>
      <c r="L169" s="49">
        <f t="shared" si="16"/>
        <v>11269.011111111111</v>
      </c>
      <c r="M169" s="49"/>
      <c r="N169" s="49"/>
      <c r="O169" s="49">
        <v>20</v>
      </c>
      <c r="P169" s="48">
        <v>8.8000000000000007</v>
      </c>
      <c r="Q169" s="49">
        <f>17697*20%/72*P169</f>
        <v>432.59333333333336</v>
      </c>
      <c r="R169" s="49">
        <f t="shared" si="17"/>
        <v>1126.901111111111</v>
      </c>
      <c r="S169" s="50">
        <f t="shared" si="18"/>
        <v>12828.505555555555</v>
      </c>
    </row>
    <row r="170" spans="1:20" s="51" customFormat="1" ht="59.25" customHeight="1" x14ac:dyDescent="0.2">
      <c r="A170" s="42">
        <f t="shared" si="14"/>
        <v>31</v>
      </c>
      <c r="B170" s="42"/>
      <c r="C170" s="43" t="s">
        <v>210</v>
      </c>
      <c r="D170" s="43" t="s">
        <v>42</v>
      </c>
      <c r="E170" s="43" t="s">
        <v>74</v>
      </c>
      <c r="F170" s="43" t="s">
        <v>121</v>
      </c>
      <c r="G170" s="45" t="s">
        <v>122</v>
      </c>
      <c r="H170" s="46" t="s">
        <v>46</v>
      </c>
      <c r="I170" s="46">
        <v>89016</v>
      </c>
      <c r="J170" s="47">
        <f>I170/72</f>
        <v>1236.3333333333333</v>
      </c>
      <c r="K170" s="48">
        <v>4.4000000000000004</v>
      </c>
      <c r="L170" s="49">
        <f t="shared" si="16"/>
        <v>5439.8666666666668</v>
      </c>
      <c r="M170" s="49">
        <v>4424</v>
      </c>
      <c r="N170" s="49"/>
      <c r="O170" s="49"/>
      <c r="P170" s="48"/>
      <c r="Q170" s="49"/>
      <c r="R170" s="49">
        <f t="shared" si="17"/>
        <v>543.98666666666668</v>
      </c>
      <c r="S170" s="50">
        <f t="shared" si="18"/>
        <v>10407.853333333333</v>
      </c>
    </row>
    <row r="171" spans="1:20" s="51" customFormat="1" ht="63.75" x14ac:dyDescent="0.2">
      <c r="A171" s="42">
        <f t="shared" si="14"/>
        <v>32</v>
      </c>
      <c r="B171" s="42"/>
      <c r="C171" s="43" t="s">
        <v>194</v>
      </c>
      <c r="D171" s="43" t="s">
        <v>42</v>
      </c>
      <c r="E171" s="43" t="s">
        <v>195</v>
      </c>
      <c r="F171" s="43" t="s">
        <v>196</v>
      </c>
      <c r="G171" s="45" t="s">
        <v>197</v>
      </c>
      <c r="H171" s="46" t="s">
        <v>46</v>
      </c>
      <c r="I171" s="46">
        <v>87246</v>
      </c>
      <c r="J171" s="47">
        <f>I171/72</f>
        <v>1211.75</v>
      </c>
      <c r="K171" s="48">
        <v>22.8</v>
      </c>
      <c r="L171" s="49">
        <f t="shared" si="16"/>
        <v>27627.9</v>
      </c>
      <c r="M171" s="49"/>
      <c r="N171" s="49"/>
      <c r="O171" s="49"/>
      <c r="P171" s="48"/>
      <c r="Q171" s="49"/>
      <c r="R171" s="49">
        <f t="shared" si="17"/>
        <v>2762.7900000000004</v>
      </c>
      <c r="S171" s="50">
        <f t="shared" si="18"/>
        <v>30390.690000000002</v>
      </c>
    </row>
    <row r="172" spans="1:20" ht="38.25" x14ac:dyDescent="0.2">
      <c r="A172" s="42">
        <f t="shared" si="14"/>
        <v>33</v>
      </c>
      <c r="B172" s="42"/>
      <c r="C172" s="43" t="s">
        <v>62</v>
      </c>
      <c r="D172" s="43" t="s">
        <v>42</v>
      </c>
      <c r="E172" s="43" t="s">
        <v>94</v>
      </c>
      <c r="F172" s="43" t="s">
        <v>214</v>
      </c>
      <c r="G172" s="45" t="s">
        <v>70</v>
      </c>
      <c r="H172" s="46" t="s">
        <v>46</v>
      </c>
      <c r="I172" s="46">
        <v>93971</v>
      </c>
      <c r="J172" s="47">
        <f>I172/72</f>
        <v>1305.1527777777778</v>
      </c>
      <c r="K172" s="61">
        <v>10.4</v>
      </c>
      <c r="L172" s="49">
        <f t="shared" si="16"/>
        <v>13573.588888888889</v>
      </c>
      <c r="M172" s="62"/>
      <c r="N172" s="62"/>
      <c r="O172" s="62"/>
      <c r="P172" s="61"/>
      <c r="Q172" s="62"/>
      <c r="R172" s="49">
        <f t="shared" si="17"/>
        <v>1357.3588888888889</v>
      </c>
      <c r="S172" s="50">
        <f t="shared" si="18"/>
        <v>14930.947777777779</v>
      </c>
    </row>
    <row r="173" spans="1:20" ht="39" thickBot="1" x14ac:dyDescent="0.25">
      <c r="A173" s="42">
        <f t="shared" si="14"/>
        <v>34</v>
      </c>
      <c r="B173" s="63"/>
      <c r="C173" s="102" t="s">
        <v>215</v>
      </c>
      <c r="D173" s="103" t="s">
        <v>42</v>
      </c>
      <c r="E173" s="102"/>
      <c r="F173" s="102"/>
      <c r="G173" s="65" t="s">
        <v>125</v>
      </c>
      <c r="H173" s="66" t="s">
        <v>46</v>
      </c>
      <c r="I173" s="66">
        <v>85653</v>
      </c>
      <c r="J173" s="47">
        <f>I173/72</f>
        <v>1189.625</v>
      </c>
      <c r="K173" s="61">
        <v>16.399999999999999</v>
      </c>
      <c r="L173" s="49">
        <f>J173*K173</f>
        <v>19509.849999999999</v>
      </c>
      <c r="M173" s="62"/>
      <c r="N173" s="62"/>
      <c r="O173" s="62"/>
      <c r="P173" s="61"/>
      <c r="Q173" s="62"/>
      <c r="R173" s="49">
        <f>L173*10%</f>
        <v>1950.9849999999999</v>
      </c>
      <c r="S173" s="50">
        <f>R173+Q173+N173+M173+L173</f>
        <v>21460.834999999999</v>
      </c>
    </row>
    <row r="174" spans="1:20" ht="13.5" thickBot="1" x14ac:dyDescent="0.25">
      <c r="A174" s="89" t="s">
        <v>126</v>
      </c>
      <c r="B174" s="90"/>
      <c r="C174" s="70"/>
      <c r="D174" s="70"/>
      <c r="E174" s="70"/>
      <c r="F174" s="70"/>
      <c r="G174" s="71"/>
      <c r="H174" s="71"/>
      <c r="I174" s="71"/>
      <c r="J174" s="72"/>
      <c r="K174" s="72">
        <f>SUM(K140:K173)</f>
        <v>464.8</v>
      </c>
      <c r="L174" s="73">
        <f>SUM(L140:L173)</f>
        <v>575407.10000000009</v>
      </c>
      <c r="M174" s="73">
        <f>SUM(M140:M173)</f>
        <v>8848</v>
      </c>
      <c r="N174" s="73">
        <f>SUM(N140:N173)</f>
        <v>0</v>
      </c>
      <c r="O174" s="73"/>
      <c r="P174" s="72">
        <f>SUM(P140:P173)</f>
        <v>85.199999999999989</v>
      </c>
      <c r="Q174" s="73">
        <f>SUM(Q140:Q173)</f>
        <v>4522.5666666666666</v>
      </c>
      <c r="R174" s="73">
        <f>SUM(R140:R173)</f>
        <v>57540.710000000014</v>
      </c>
      <c r="S174" s="91">
        <f>SUM(S140:S173)</f>
        <v>646318.37666666682</v>
      </c>
      <c r="T174" s="75"/>
    </row>
    <row r="175" spans="1:20" x14ac:dyDescent="0.2">
      <c r="A175" s="9"/>
      <c r="B175" s="9"/>
      <c r="C175" s="9"/>
      <c r="D175" s="9"/>
      <c r="E175" s="9"/>
      <c r="F175" s="9"/>
      <c r="G175" s="11"/>
      <c r="H175" s="11"/>
      <c r="I175" s="11"/>
      <c r="J175" s="5"/>
      <c r="K175" s="5"/>
      <c r="L175" s="4"/>
      <c r="M175" s="5"/>
      <c r="N175" s="4"/>
      <c r="O175" s="5"/>
      <c r="P175" s="4"/>
      <c r="Q175" s="4"/>
      <c r="R175" s="4"/>
      <c r="S175" s="4"/>
    </row>
    <row r="176" spans="1:20" x14ac:dyDescent="0.2">
      <c r="A176" s="9"/>
      <c r="B176" s="9"/>
      <c r="C176" s="9"/>
      <c r="D176" s="9"/>
      <c r="E176" s="9"/>
      <c r="F176" s="9"/>
      <c r="G176" s="11"/>
      <c r="H176" s="11"/>
      <c r="I176" s="11"/>
      <c r="J176" s="5"/>
      <c r="K176" s="5"/>
      <c r="L176" s="4"/>
      <c r="M176" s="5"/>
      <c r="N176" s="4"/>
      <c r="O176" s="5"/>
      <c r="P176" s="4"/>
      <c r="Q176" s="20"/>
      <c r="R176" s="104">
        <f>R133/R132*100</f>
        <v>100</v>
      </c>
      <c r="S176" s="4">
        <f>S174*R176%</f>
        <v>646318.37666666682</v>
      </c>
    </row>
    <row r="177" spans="1:19" x14ac:dyDescent="0.2">
      <c r="A177" s="9"/>
      <c r="B177" s="9"/>
      <c r="C177" s="9"/>
      <c r="D177" s="9"/>
      <c r="E177" s="9"/>
      <c r="F177" s="9"/>
      <c r="G177" s="11"/>
      <c r="H177" s="11"/>
      <c r="I177" s="11"/>
      <c r="J177" s="5"/>
      <c r="K177" s="5"/>
      <c r="L177" s="4"/>
      <c r="M177" s="5"/>
      <c r="N177" s="4"/>
      <c r="O177" s="5"/>
      <c r="P177" s="4"/>
      <c r="Q177" s="4"/>
      <c r="R177" s="104">
        <f>100-R176</f>
        <v>0</v>
      </c>
      <c r="S177" s="4">
        <f>S174-S176</f>
        <v>0</v>
      </c>
    </row>
    <row r="178" spans="1:19" x14ac:dyDescent="0.2">
      <c r="A178" s="9"/>
      <c r="B178" s="9"/>
      <c r="C178" s="9"/>
      <c r="D178" s="9"/>
      <c r="E178" s="9"/>
      <c r="F178" s="9"/>
      <c r="G178" s="11"/>
      <c r="H178" s="11"/>
      <c r="I178" s="11"/>
      <c r="J178" s="5"/>
      <c r="K178" s="5"/>
      <c r="L178" s="4"/>
      <c r="M178" s="5"/>
      <c r="N178" s="4"/>
      <c r="O178" s="5"/>
      <c r="P178" s="4"/>
      <c r="Q178" s="4"/>
      <c r="R178" s="104">
        <f>SUM(R176:R177)</f>
        <v>100</v>
      </c>
      <c r="S178" s="4">
        <f>SUM(S176:S177)</f>
        <v>646318.37666666682</v>
      </c>
    </row>
    <row r="179" spans="1:19" x14ac:dyDescent="0.2">
      <c r="A179" s="9"/>
      <c r="B179" s="9"/>
      <c r="C179" s="9" t="s">
        <v>127</v>
      </c>
      <c r="D179" s="9"/>
      <c r="E179" s="9"/>
      <c r="F179" s="9"/>
      <c r="G179" s="11"/>
      <c r="H179" s="11"/>
      <c r="I179" s="11"/>
      <c r="J179" s="5"/>
      <c r="K179" s="5"/>
      <c r="L179" s="4"/>
      <c r="M179" s="5"/>
      <c r="N179" s="4"/>
      <c r="O179" s="5"/>
      <c r="P179" s="4"/>
      <c r="Q179" s="4"/>
      <c r="R179" s="4"/>
      <c r="S179" s="4"/>
    </row>
    <row r="180" spans="1:19" x14ac:dyDescent="0.2">
      <c r="A180" s="9"/>
      <c r="B180" s="9"/>
      <c r="C180" s="9"/>
      <c r="D180" s="9"/>
      <c r="E180" s="9"/>
      <c r="F180" s="9"/>
      <c r="G180" s="11"/>
      <c r="H180" s="11"/>
      <c r="I180" s="11"/>
      <c r="J180" s="5"/>
      <c r="K180" s="5"/>
      <c r="L180" s="4"/>
      <c r="M180" s="5"/>
      <c r="N180" s="4"/>
      <c r="O180" s="5"/>
      <c r="P180" s="4"/>
      <c r="Q180" s="4"/>
      <c r="R180" s="4"/>
      <c r="S180" s="4"/>
    </row>
    <row r="181" spans="1:19" x14ac:dyDescent="0.2">
      <c r="A181" s="9"/>
      <c r="B181" s="9"/>
      <c r="C181" s="9" t="s">
        <v>216</v>
      </c>
      <c r="D181" s="9"/>
      <c r="E181" s="9"/>
      <c r="F181" s="11"/>
      <c r="G181" s="11"/>
      <c r="H181" s="11"/>
      <c r="I181" s="11"/>
      <c r="J181" s="5"/>
      <c r="K181" s="5"/>
      <c r="L181" s="4"/>
      <c r="M181" s="5"/>
      <c r="N181" s="4"/>
      <c r="O181" s="5"/>
      <c r="P181" s="4"/>
      <c r="Q181" s="4"/>
      <c r="R181" s="4"/>
      <c r="S181" s="4"/>
    </row>
    <row r="182" spans="1:19" x14ac:dyDescent="0.2">
      <c r="A182" s="9"/>
      <c r="B182" s="9"/>
      <c r="C182" s="9"/>
      <c r="D182" s="9"/>
      <c r="E182" s="9"/>
      <c r="F182" s="11"/>
      <c r="G182" s="11"/>
      <c r="H182" s="11"/>
      <c r="I182" s="11"/>
      <c r="J182" s="5"/>
      <c r="K182" s="5"/>
      <c r="L182" s="4"/>
      <c r="M182" s="5"/>
      <c r="N182" s="4"/>
      <c r="O182" s="5"/>
      <c r="P182" s="4"/>
      <c r="Q182" s="4"/>
      <c r="R182" s="4"/>
      <c r="S182" s="4"/>
    </row>
    <row r="183" spans="1:19" x14ac:dyDescent="0.2">
      <c r="A183" s="9"/>
      <c r="B183" s="9"/>
      <c r="C183" s="9"/>
      <c r="D183" s="9"/>
      <c r="E183" s="9"/>
      <c r="F183" s="11"/>
      <c r="G183" s="11"/>
      <c r="H183" s="11"/>
      <c r="I183" s="11"/>
      <c r="J183" s="5"/>
      <c r="K183" s="5"/>
      <c r="L183" s="4"/>
      <c r="M183" s="5"/>
      <c r="N183" s="4"/>
      <c r="O183" s="5"/>
      <c r="P183" s="4"/>
      <c r="Q183" s="4"/>
      <c r="R183" s="4"/>
      <c r="S183" s="4"/>
    </row>
    <row r="184" spans="1:19" x14ac:dyDescent="0.2">
      <c r="A184" s="9"/>
      <c r="B184" s="9"/>
      <c r="C184" s="9"/>
      <c r="D184" s="9"/>
      <c r="E184" s="9"/>
      <c r="F184" s="11"/>
      <c r="G184" s="11"/>
      <c r="H184" s="11"/>
      <c r="I184" s="11"/>
      <c r="J184" s="5"/>
      <c r="K184" s="5"/>
      <c r="L184" s="4"/>
      <c r="M184" s="5"/>
      <c r="N184" s="4"/>
      <c r="O184" s="5"/>
      <c r="P184" s="4"/>
      <c r="Q184" s="4"/>
      <c r="R184" s="4"/>
      <c r="S184" s="4"/>
    </row>
    <row r="185" spans="1:19" x14ac:dyDescent="0.2">
      <c r="A185" s="9"/>
      <c r="B185" s="9"/>
      <c r="C185" s="9"/>
      <c r="D185" s="9"/>
      <c r="E185" s="9"/>
      <c r="F185" s="11"/>
      <c r="G185" s="11"/>
      <c r="H185" s="11"/>
      <c r="I185" s="11"/>
      <c r="J185" s="5"/>
      <c r="K185" s="5"/>
      <c r="L185" s="4"/>
      <c r="M185" s="5"/>
      <c r="N185" s="4"/>
      <c r="O185" s="5"/>
      <c r="P185" s="4"/>
      <c r="Q185" s="4"/>
      <c r="R185" s="4"/>
      <c r="S185" s="4"/>
    </row>
    <row r="186" spans="1:19" x14ac:dyDescent="0.2">
      <c r="A186" s="9"/>
      <c r="B186" s="9"/>
      <c r="C186" s="9"/>
      <c r="D186" s="9"/>
      <c r="E186" s="9"/>
      <c r="F186" s="11"/>
      <c r="G186" s="11"/>
      <c r="H186" s="11"/>
      <c r="I186" s="11"/>
      <c r="J186" s="5"/>
      <c r="K186" s="5"/>
      <c r="L186" s="4"/>
      <c r="M186" s="5"/>
      <c r="N186" s="4"/>
      <c r="O186" s="5"/>
      <c r="P186" s="4"/>
      <c r="Q186" s="4"/>
      <c r="R186" s="4"/>
      <c r="S186" s="4"/>
    </row>
    <row r="187" spans="1:19" x14ac:dyDescent="0.2">
      <c r="A187" s="9"/>
      <c r="B187" s="9"/>
      <c r="C187" s="9"/>
      <c r="D187" s="9"/>
      <c r="E187" s="9"/>
      <c r="F187" s="11"/>
      <c r="G187" s="11"/>
      <c r="H187" s="11"/>
      <c r="I187" s="11"/>
      <c r="J187" s="5"/>
      <c r="K187" s="5"/>
      <c r="L187" s="4"/>
      <c r="M187" s="5"/>
      <c r="N187" s="4"/>
      <c r="O187" s="5"/>
      <c r="P187" s="4"/>
      <c r="Q187" s="4"/>
      <c r="R187" s="4"/>
      <c r="S187" s="4"/>
    </row>
    <row r="188" spans="1:19" x14ac:dyDescent="0.2">
      <c r="A188" s="9"/>
      <c r="B188" s="9"/>
      <c r="C188" s="9"/>
      <c r="D188" s="9"/>
      <c r="E188" s="9"/>
      <c r="F188" s="11"/>
      <c r="G188" s="11"/>
      <c r="H188" s="11"/>
      <c r="I188" s="11"/>
      <c r="J188" s="5"/>
      <c r="K188" s="5"/>
      <c r="L188" s="4"/>
      <c r="M188" s="5"/>
      <c r="N188" s="4"/>
      <c r="O188" s="5"/>
      <c r="P188" s="4"/>
      <c r="Q188" s="4"/>
      <c r="R188" s="4"/>
      <c r="S188" s="4"/>
    </row>
    <row r="189" spans="1:19" x14ac:dyDescent="0.2">
      <c r="A189" s="9"/>
      <c r="B189" s="9"/>
      <c r="C189" s="9"/>
      <c r="D189" s="9"/>
      <c r="E189" s="9"/>
      <c r="F189" s="11"/>
      <c r="G189" s="11"/>
      <c r="H189" s="11"/>
      <c r="I189" s="11"/>
      <c r="J189" s="5"/>
      <c r="K189" s="5"/>
      <c r="L189" s="4"/>
      <c r="M189" s="5"/>
      <c r="N189" s="4"/>
      <c r="O189" s="5"/>
      <c r="P189" s="4"/>
      <c r="Q189" s="4"/>
      <c r="R189" s="4"/>
      <c r="S189" s="4"/>
    </row>
    <row r="190" spans="1:19" x14ac:dyDescent="0.2">
      <c r="A190" s="9"/>
      <c r="B190" s="9"/>
      <c r="C190" s="9"/>
      <c r="D190" s="9"/>
      <c r="E190" s="9"/>
      <c r="F190" s="11"/>
      <c r="G190" s="11"/>
      <c r="H190" s="11"/>
      <c r="I190" s="11"/>
      <c r="J190" s="5"/>
      <c r="K190" s="5"/>
      <c r="L190" s="4"/>
      <c r="M190" s="5"/>
      <c r="N190" s="4"/>
      <c r="O190" s="5"/>
      <c r="P190" s="4"/>
      <c r="Q190" s="4"/>
      <c r="R190" s="4"/>
      <c r="S190" s="4"/>
    </row>
    <row r="191" spans="1:19" x14ac:dyDescent="0.2">
      <c r="A191" s="1" t="s">
        <v>0</v>
      </c>
      <c r="B191" s="1"/>
      <c r="C191" s="1"/>
      <c r="D191" s="2"/>
      <c r="E191" s="3" t="s">
        <v>217</v>
      </c>
      <c r="F191" s="3"/>
      <c r="G191" s="3"/>
      <c r="H191" s="3"/>
      <c r="I191" s="3"/>
      <c r="J191" s="3"/>
      <c r="K191" s="3"/>
      <c r="L191" s="4"/>
      <c r="M191" s="5"/>
      <c r="N191" s="6" t="s">
        <v>2</v>
      </c>
      <c r="O191" s="6"/>
      <c r="P191" s="6"/>
      <c r="Q191" s="6"/>
      <c r="R191" s="6"/>
      <c r="S191" s="6"/>
    </row>
    <row r="192" spans="1:19" ht="42" customHeight="1" x14ac:dyDescent="0.2">
      <c r="A192" s="8" t="s">
        <v>3</v>
      </c>
      <c r="B192" s="8"/>
      <c r="C192" s="8"/>
      <c r="D192" s="2"/>
      <c r="E192" s="2"/>
      <c r="F192" s="9"/>
      <c r="G192" s="10"/>
      <c r="H192" s="11"/>
      <c r="I192" s="11"/>
      <c r="J192" s="5"/>
      <c r="K192" s="5"/>
      <c r="L192" s="4"/>
      <c r="N192" s="12" t="s">
        <v>4</v>
      </c>
      <c r="O192" s="12"/>
      <c r="P192" s="12"/>
      <c r="Q192" s="12"/>
      <c r="R192" s="12"/>
      <c r="S192" s="12"/>
    </row>
    <row r="193" spans="1:19" x14ac:dyDescent="0.2">
      <c r="A193" s="2"/>
      <c r="B193" s="2"/>
      <c r="C193" s="2"/>
      <c r="D193" s="2"/>
      <c r="E193" s="3" t="s">
        <v>5</v>
      </c>
      <c r="F193" s="3"/>
      <c r="G193" s="3"/>
      <c r="H193" s="3"/>
      <c r="I193" s="3"/>
      <c r="J193" s="3"/>
      <c r="K193" s="3"/>
      <c r="L193" s="3"/>
      <c r="M193" s="5"/>
      <c r="N193" s="13"/>
      <c r="O193" s="13"/>
      <c r="P193" s="13"/>
      <c r="Q193" s="14"/>
      <c r="R193" s="15"/>
      <c r="S193" s="16"/>
    </row>
    <row r="194" spans="1:19" x14ac:dyDescent="0.2">
      <c r="A194" s="3" t="s">
        <v>132</v>
      </c>
      <c r="B194" s="3"/>
      <c r="C194" s="3"/>
      <c r="D194" s="3"/>
      <c r="E194" s="2"/>
      <c r="F194" s="9" t="s">
        <v>7</v>
      </c>
      <c r="G194" s="9"/>
      <c r="H194" s="9"/>
      <c r="I194" s="9"/>
      <c r="J194" s="5"/>
      <c r="K194" s="5"/>
      <c r="L194" s="4"/>
      <c r="M194" s="5"/>
      <c r="N194" s="17" t="s">
        <v>8</v>
      </c>
      <c r="O194" s="17"/>
      <c r="P194" s="17"/>
      <c r="Q194" s="17"/>
      <c r="R194" s="17"/>
      <c r="S194" s="17"/>
    </row>
    <row r="195" spans="1:19" x14ac:dyDescent="0.2">
      <c r="A195" s="18"/>
      <c r="B195" s="18"/>
      <c r="C195" s="18"/>
      <c r="D195" s="18"/>
      <c r="E195" s="2"/>
      <c r="F195" s="9"/>
      <c r="G195" s="9"/>
      <c r="H195" s="9"/>
      <c r="I195" s="9"/>
      <c r="J195" s="5"/>
      <c r="K195" s="5"/>
      <c r="L195" s="4"/>
      <c r="M195" s="5"/>
      <c r="N195" s="19"/>
      <c r="O195" s="19"/>
      <c r="P195" s="19"/>
      <c r="Q195" s="19"/>
      <c r="R195" s="19"/>
      <c r="S195" s="19"/>
    </row>
    <row r="196" spans="1:19" x14ac:dyDescent="0.2">
      <c r="A196" s="9"/>
      <c r="B196" s="9"/>
      <c r="C196" s="9"/>
      <c r="D196" s="9"/>
      <c r="E196" s="9"/>
      <c r="F196" s="9"/>
      <c r="G196" s="11"/>
      <c r="H196" s="11"/>
      <c r="I196" s="11"/>
      <c r="J196" s="5"/>
      <c r="K196" s="5"/>
      <c r="L196" s="4"/>
      <c r="M196" s="5"/>
      <c r="N196" s="20"/>
      <c r="O196" s="21"/>
      <c r="P196" s="20"/>
      <c r="Q196" s="20"/>
      <c r="R196" s="20"/>
      <c r="S196" s="4"/>
    </row>
    <row r="197" spans="1:19" x14ac:dyDescent="0.2">
      <c r="A197" s="9"/>
      <c r="B197" s="9"/>
      <c r="C197" s="9"/>
      <c r="D197" s="9"/>
      <c r="E197" s="9"/>
      <c r="F197" s="2" t="s">
        <v>9</v>
      </c>
      <c r="G197" s="9"/>
      <c r="H197" s="9"/>
      <c r="I197" s="9"/>
      <c r="J197" s="9"/>
      <c r="K197" s="5"/>
      <c r="L197" s="4"/>
      <c r="M197" s="5"/>
      <c r="N197" s="4" t="s">
        <v>10</v>
      </c>
      <c r="O197" s="5"/>
      <c r="P197" s="4"/>
      <c r="Q197" s="4"/>
      <c r="R197" s="4"/>
      <c r="S197" s="4"/>
    </row>
    <row r="198" spans="1:19" x14ac:dyDescent="0.2">
      <c r="A198" s="9"/>
      <c r="B198" s="9"/>
      <c r="C198" s="9"/>
      <c r="D198" s="9"/>
      <c r="E198" s="9"/>
      <c r="F198" s="9"/>
      <c r="G198" s="11"/>
      <c r="H198" s="11"/>
      <c r="I198" s="11"/>
      <c r="J198" s="5"/>
      <c r="K198" s="5"/>
      <c r="L198" s="4"/>
      <c r="M198" s="5"/>
      <c r="N198" s="4" t="s">
        <v>11</v>
      </c>
      <c r="O198" s="5"/>
      <c r="P198" s="4"/>
      <c r="Q198" s="4"/>
      <c r="R198" s="16" t="s">
        <v>12</v>
      </c>
      <c r="S198" s="4"/>
    </row>
    <row r="199" spans="1:19" x14ac:dyDescent="0.2">
      <c r="A199" s="9"/>
      <c r="B199" s="9"/>
      <c r="C199" s="9"/>
      <c r="D199" s="9"/>
      <c r="E199" s="9"/>
      <c r="F199" s="9"/>
      <c r="G199" s="11"/>
      <c r="H199" s="11"/>
      <c r="I199" s="11"/>
      <c r="J199" s="5"/>
      <c r="K199" s="5"/>
      <c r="L199" s="4"/>
      <c r="M199" s="5"/>
      <c r="N199" s="23" t="s">
        <v>218</v>
      </c>
      <c r="O199" s="23"/>
      <c r="P199" s="23"/>
      <c r="Q199" s="23"/>
      <c r="R199" s="23"/>
      <c r="S199" s="23"/>
    </row>
    <row r="200" spans="1:19" ht="33.75" customHeight="1" x14ac:dyDescent="0.2">
      <c r="A200" s="9"/>
      <c r="B200" s="9"/>
      <c r="C200" s="9"/>
      <c r="D200" s="9"/>
      <c r="E200" s="9"/>
      <c r="F200" s="9"/>
      <c r="G200" s="11"/>
      <c r="H200" s="11"/>
      <c r="I200" s="11"/>
      <c r="J200" s="5"/>
      <c r="K200" s="5"/>
      <c r="L200" s="4"/>
      <c r="M200" s="5"/>
      <c r="N200" s="23"/>
      <c r="O200" s="23"/>
      <c r="P200" s="23"/>
      <c r="Q200" s="23"/>
      <c r="R200" s="23"/>
      <c r="S200" s="23"/>
    </row>
    <row r="201" spans="1:19" x14ac:dyDescent="0.2">
      <c r="A201" s="9"/>
      <c r="B201" s="9"/>
      <c r="C201" s="9"/>
      <c r="D201" s="9"/>
      <c r="E201" s="9"/>
      <c r="F201" s="9"/>
      <c r="G201" s="11"/>
      <c r="H201" s="11"/>
      <c r="I201" s="11"/>
      <c r="J201" s="5"/>
      <c r="K201" s="5"/>
      <c r="L201" s="4"/>
      <c r="M201" s="5"/>
      <c r="N201" s="23" t="s">
        <v>14</v>
      </c>
      <c r="O201" s="23"/>
      <c r="P201" s="23"/>
      <c r="Q201" s="23"/>
      <c r="R201" s="24">
        <v>3</v>
      </c>
      <c r="S201" s="4"/>
    </row>
    <row r="202" spans="1:19" x14ac:dyDescent="0.2">
      <c r="A202" s="9"/>
      <c r="B202" s="9"/>
      <c r="C202" s="9"/>
      <c r="D202" s="9"/>
      <c r="E202" s="9"/>
      <c r="F202" s="9"/>
      <c r="G202" s="11"/>
      <c r="H202" s="11"/>
      <c r="I202" s="11"/>
      <c r="J202" s="5"/>
      <c r="K202" s="5"/>
      <c r="L202" s="4"/>
      <c r="M202" s="5"/>
      <c r="N202" s="4" t="s">
        <v>15</v>
      </c>
      <c r="O202" s="5"/>
      <c r="P202" s="4"/>
      <c r="Q202" s="4"/>
      <c r="R202" s="101">
        <v>3</v>
      </c>
      <c r="S202" s="4"/>
    </row>
    <row r="203" spans="1:19" x14ac:dyDescent="0.2">
      <c r="A203" s="9"/>
      <c r="B203" s="9"/>
      <c r="C203" s="9"/>
      <c r="D203" s="9"/>
      <c r="E203" s="9"/>
      <c r="F203" s="9"/>
      <c r="G203" s="11"/>
      <c r="H203" s="11"/>
      <c r="I203" s="11"/>
      <c r="J203" s="5"/>
      <c r="K203" s="5"/>
      <c r="L203" s="4"/>
      <c r="M203" s="5"/>
      <c r="N203" s="4" t="s">
        <v>16</v>
      </c>
      <c r="O203" s="5"/>
      <c r="P203" s="4"/>
      <c r="Q203" s="4"/>
      <c r="R203" s="16">
        <v>84</v>
      </c>
      <c r="S203" s="4"/>
    </row>
    <row r="204" spans="1:19" x14ac:dyDescent="0.2">
      <c r="A204" s="9"/>
      <c r="B204" s="9"/>
      <c r="C204" s="9"/>
      <c r="D204" s="9"/>
      <c r="E204" s="9"/>
      <c r="F204" s="9"/>
      <c r="G204" s="11"/>
      <c r="H204" s="11"/>
      <c r="I204" s="11"/>
      <c r="J204" s="5"/>
      <c r="K204" s="5"/>
      <c r="L204" s="4"/>
      <c r="M204" s="5"/>
      <c r="N204" s="4" t="s">
        <v>17</v>
      </c>
      <c r="O204" s="5"/>
      <c r="P204" s="4"/>
      <c r="Q204" s="4"/>
      <c r="R204" s="25">
        <v>74</v>
      </c>
      <c r="S204" s="4"/>
    </row>
    <row r="205" spans="1:19" x14ac:dyDescent="0.2">
      <c r="A205" s="9"/>
      <c r="B205" s="9"/>
      <c r="C205" s="9"/>
      <c r="D205" s="9"/>
      <c r="E205" s="9"/>
      <c r="F205" s="9"/>
      <c r="G205" s="11"/>
      <c r="H205" s="11"/>
      <c r="I205" s="11"/>
      <c r="J205" s="5"/>
      <c r="K205" s="5"/>
      <c r="L205" s="4"/>
      <c r="M205" s="5"/>
      <c r="N205" s="4" t="s">
        <v>18</v>
      </c>
      <c r="O205" s="5"/>
      <c r="P205" s="4"/>
      <c r="Q205" s="4"/>
      <c r="R205" s="16">
        <v>10</v>
      </c>
      <c r="S205" s="4"/>
    </row>
    <row r="206" spans="1:19" x14ac:dyDescent="0.2">
      <c r="A206" s="9"/>
      <c r="B206" s="9"/>
      <c r="C206" s="9"/>
      <c r="D206" s="9"/>
      <c r="E206" s="9"/>
      <c r="F206" s="9"/>
      <c r="G206" s="11"/>
      <c r="H206" s="11"/>
      <c r="I206" s="11"/>
      <c r="J206" s="5"/>
      <c r="K206" s="5"/>
      <c r="L206" s="4"/>
      <c r="M206" s="5"/>
      <c r="N206" s="4" t="s">
        <v>19</v>
      </c>
      <c r="O206" s="5"/>
      <c r="P206" s="4"/>
      <c r="Q206" s="4"/>
      <c r="R206" s="16">
        <v>6588</v>
      </c>
      <c r="S206" s="4"/>
    </row>
    <row r="207" spans="1:19" x14ac:dyDescent="0.2">
      <c r="A207" s="9"/>
      <c r="B207" s="9"/>
      <c r="C207" s="9"/>
      <c r="D207" s="9"/>
      <c r="E207" s="9"/>
      <c r="F207" s="9"/>
      <c r="G207" s="11"/>
      <c r="H207" s="11"/>
      <c r="I207" s="11"/>
      <c r="J207" s="5"/>
      <c r="K207" s="5"/>
      <c r="L207" s="4"/>
      <c r="M207" s="5"/>
      <c r="N207" s="4"/>
      <c r="O207" s="5"/>
      <c r="P207" s="4"/>
      <c r="Q207" s="4"/>
      <c r="R207" s="16"/>
      <c r="S207" s="4"/>
    </row>
    <row r="208" spans="1:19" ht="12.75" customHeight="1" x14ac:dyDescent="0.2">
      <c r="A208" s="26" t="s">
        <v>20</v>
      </c>
      <c r="B208" s="26" t="s">
        <v>21</v>
      </c>
      <c r="C208" s="26" t="s">
        <v>22</v>
      </c>
      <c r="D208" s="26" t="s">
        <v>23</v>
      </c>
      <c r="E208" s="26" t="s">
        <v>24</v>
      </c>
      <c r="F208" s="26" t="s">
        <v>25</v>
      </c>
      <c r="G208" s="26" t="s">
        <v>26</v>
      </c>
      <c r="H208" s="26" t="s">
        <v>27</v>
      </c>
      <c r="I208" s="26" t="s">
        <v>28</v>
      </c>
      <c r="J208" s="26" t="s">
        <v>29</v>
      </c>
      <c r="K208" s="26" t="s">
        <v>30</v>
      </c>
      <c r="L208" s="26" t="s">
        <v>31</v>
      </c>
      <c r="M208" s="27" t="s">
        <v>32</v>
      </c>
      <c r="N208" s="28"/>
      <c r="O208" s="28"/>
      <c r="P208" s="28"/>
      <c r="Q208" s="29"/>
      <c r="R208" s="30" t="s">
        <v>33</v>
      </c>
      <c r="S208" s="31" t="s">
        <v>34</v>
      </c>
    </row>
    <row r="209" spans="1:19" x14ac:dyDescent="0.2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3" t="s">
        <v>35</v>
      </c>
      <c r="N209" s="30" t="s">
        <v>36</v>
      </c>
      <c r="O209" s="27" t="s">
        <v>37</v>
      </c>
      <c r="P209" s="28"/>
      <c r="Q209" s="29"/>
      <c r="R209" s="34"/>
      <c r="S209" s="35"/>
    </row>
    <row r="210" spans="1:19" ht="99" customHeight="1" x14ac:dyDescent="0.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7"/>
      <c r="N210" s="38"/>
      <c r="O210" s="39" t="s">
        <v>38</v>
      </c>
      <c r="P210" s="40" t="s">
        <v>39</v>
      </c>
      <c r="Q210" s="41" t="s">
        <v>40</v>
      </c>
      <c r="R210" s="38"/>
      <c r="S210" s="35"/>
    </row>
    <row r="211" spans="1:19" ht="48" customHeight="1" x14ac:dyDescent="0.2">
      <c r="A211" s="42">
        <v>1</v>
      </c>
      <c r="B211" s="42"/>
      <c r="C211" s="43" t="s">
        <v>134</v>
      </c>
      <c r="D211" s="43" t="s">
        <v>42</v>
      </c>
      <c r="E211" s="43" t="s">
        <v>135</v>
      </c>
      <c r="F211" s="43" t="s">
        <v>136</v>
      </c>
      <c r="G211" s="45" t="s">
        <v>70</v>
      </c>
      <c r="H211" s="46" t="s">
        <v>46</v>
      </c>
      <c r="I211" s="46">
        <v>93971</v>
      </c>
      <c r="J211" s="47">
        <f t="shared" ref="J211:J230" si="19">I211/72</f>
        <v>1305.1527777777778</v>
      </c>
      <c r="K211" s="48">
        <v>15</v>
      </c>
      <c r="L211" s="49">
        <f t="shared" ref="L211:L218" si="20">J211*K211</f>
        <v>19577.291666666668</v>
      </c>
      <c r="M211" s="59"/>
      <c r="N211" s="59"/>
      <c r="O211" s="59">
        <v>20</v>
      </c>
      <c r="P211" s="48">
        <v>15</v>
      </c>
      <c r="Q211" s="49">
        <f>17697*20%/72*P211</f>
        <v>737.375</v>
      </c>
      <c r="R211" s="49">
        <f t="shared" ref="R211:R240" si="21">L211*10%</f>
        <v>1957.729166666667</v>
      </c>
      <c r="S211" s="50">
        <f t="shared" ref="S211:S240" si="22">R211+Q211+N211+M211+L211</f>
        <v>22272.395833333336</v>
      </c>
    </row>
    <row r="212" spans="1:19" ht="99" customHeight="1" x14ac:dyDescent="0.2">
      <c r="A212" s="42">
        <f>A211+1</f>
        <v>2</v>
      </c>
      <c r="B212" s="43"/>
      <c r="C212" s="43" t="s">
        <v>143</v>
      </c>
      <c r="D212" s="43" t="s">
        <v>42</v>
      </c>
      <c r="E212" s="43" t="s">
        <v>144</v>
      </c>
      <c r="F212" s="43" t="s">
        <v>145</v>
      </c>
      <c r="G212" s="45" t="s">
        <v>70</v>
      </c>
      <c r="H212" s="46" t="s">
        <v>46</v>
      </c>
      <c r="I212" s="46">
        <v>93971</v>
      </c>
      <c r="J212" s="47">
        <f t="shared" si="19"/>
        <v>1305.1527777777778</v>
      </c>
      <c r="K212" s="48">
        <v>5.2</v>
      </c>
      <c r="L212" s="49">
        <f t="shared" si="20"/>
        <v>6786.7944444444447</v>
      </c>
      <c r="M212" s="59"/>
      <c r="N212" s="59"/>
      <c r="O212" s="59"/>
      <c r="P212" s="48"/>
      <c r="Q212" s="59"/>
      <c r="R212" s="49">
        <f t="shared" si="21"/>
        <v>678.67944444444447</v>
      </c>
      <c r="S212" s="50">
        <f t="shared" si="22"/>
        <v>7465.4738888888896</v>
      </c>
    </row>
    <row r="213" spans="1:19" s="51" customFormat="1" ht="51" customHeight="1" x14ac:dyDescent="0.2">
      <c r="A213" s="42">
        <f>A212+1</f>
        <v>3</v>
      </c>
      <c r="B213" s="42"/>
      <c r="C213" s="43" t="s">
        <v>219</v>
      </c>
      <c r="D213" s="43" t="s">
        <v>42</v>
      </c>
      <c r="E213" s="44" t="s">
        <v>52</v>
      </c>
      <c r="F213" s="43" t="s">
        <v>220</v>
      </c>
      <c r="G213" s="58" t="s">
        <v>221</v>
      </c>
      <c r="H213" s="46" t="s">
        <v>46</v>
      </c>
      <c r="I213" s="46">
        <v>89016</v>
      </c>
      <c r="J213" s="47">
        <f t="shared" si="19"/>
        <v>1236.3333333333333</v>
      </c>
      <c r="K213" s="48">
        <v>10.8</v>
      </c>
      <c r="L213" s="49">
        <f t="shared" si="20"/>
        <v>13352.4</v>
      </c>
      <c r="M213" s="49"/>
      <c r="N213" s="49"/>
      <c r="O213" s="49"/>
      <c r="P213" s="48"/>
      <c r="Q213" s="49"/>
      <c r="R213" s="49">
        <f t="shared" si="21"/>
        <v>1335.24</v>
      </c>
      <c r="S213" s="50">
        <f t="shared" si="22"/>
        <v>14687.64</v>
      </c>
    </row>
    <row r="214" spans="1:19" s="51" customFormat="1" ht="52.5" customHeight="1" x14ac:dyDescent="0.2">
      <c r="A214" s="42">
        <f t="shared" ref="A214:A245" si="23">A213+1</f>
        <v>4</v>
      </c>
      <c r="B214" s="42"/>
      <c r="C214" s="43" t="s">
        <v>137</v>
      </c>
      <c r="D214" s="43" t="s">
        <v>42</v>
      </c>
      <c r="E214" s="43" t="s">
        <v>222</v>
      </c>
      <c r="F214" s="43" t="s">
        <v>223</v>
      </c>
      <c r="G214" s="58" t="s">
        <v>224</v>
      </c>
      <c r="H214" s="46" t="s">
        <v>46</v>
      </c>
      <c r="I214" s="46">
        <v>92201</v>
      </c>
      <c r="J214" s="47">
        <f t="shared" si="19"/>
        <v>1280.5694444444443</v>
      </c>
      <c r="K214" s="48">
        <v>21.6</v>
      </c>
      <c r="L214" s="49">
        <f t="shared" si="20"/>
        <v>27660.3</v>
      </c>
      <c r="M214" s="59"/>
      <c r="N214" s="59"/>
      <c r="O214" s="59"/>
      <c r="P214" s="48"/>
      <c r="Q214" s="59"/>
      <c r="R214" s="49">
        <f t="shared" si="21"/>
        <v>2766.03</v>
      </c>
      <c r="S214" s="50">
        <f t="shared" si="22"/>
        <v>30426.329999999998</v>
      </c>
    </row>
    <row r="215" spans="1:19" s="51" customFormat="1" ht="76.5" x14ac:dyDescent="0.2">
      <c r="A215" s="42">
        <f t="shared" si="23"/>
        <v>5</v>
      </c>
      <c r="B215" s="43"/>
      <c r="C215" s="43" t="s">
        <v>62</v>
      </c>
      <c r="D215" s="43" t="s">
        <v>42</v>
      </c>
      <c r="E215" s="44" t="s">
        <v>63</v>
      </c>
      <c r="F215" s="43" t="s">
        <v>64</v>
      </c>
      <c r="G215" s="45" t="s">
        <v>65</v>
      </c>
      <c r="H215" s="46" t="s">
        <v>46</v>
      </c>
      <c r="I215" s="46">
        <v>84061</v>
      </c>
      <c r="J215" s="47">
        <f t="shared" si="19"/>
        <v>1167.5138888888889</v>
      </c>
      <c r="K215" s="48">
        <v>4.2</v>
      </c>
      <c r="L215" s="49">
        <f t="shared" si="20"/>
        <v>4903.5583333333334</v>
      </c>
      <c r="M215" s="59"/>
      <c r="N215" s="59"/>
      <c r="O215" s="59"/>
      <c r="P215" s="48"/>
      <c r="Q215" s="59"/>
      <c r="R215" s="49">
        <f t="shared" si="21"/>
        <v>490.35583333333335</v>
      </c>
      <c r="S215" s="50">
        <f t="shared" si="22"/>
        <v>5393.9141666666665</v>
      </c>
    </row>
    <row r="216" spans="1:19" s="51" customFormat="1" ht="51" x14ac:dyDescent="0.2">
      <c r="A216" s="42">
        <f t="shared" si="23"/>
        <v>6</v>
      </c>
      <c r="B216" s="42"/>
      <c r="C216" s="43" t="s">
        <v>202</v>
      </c>
      <c r="D216" s="43" t="s">
        <v>42</v>
      </c>
      <c r="E216" s="43" t="s">
        <v>48</v>
      </c>
      <c r="F216" s="43" t="s">
        <v>150</v>
      </c>
      <c r="G216" s="58" t="s">
        <v>151</v>
      </c>
      <c r="H216" s="46" t="s">
        <v>46</v>
      </c>
      <c r="I216" s="46">
        <v>84061</v>
      </c>
      <c r="J216" s="47">
        <f t="shared" si="19"/>
        <v>1167.5138888888889</v>
      </c>
      <c r="K216" s="48">
        <v>13.8</v>
      </c>
      <c r="L216" s="49">
        <f t="shared" si="20"/>
        <v>16111.691666666668</v>
      </c>
      <c r="M216" s="59"/>
      <c r="N216" s="59"/>
      <c r="O216" s="59"/>
      <c r="P216" s="48"/>
      <c r="Q216" s="59"/>
      <c r="R216" s="49">
        <f t="shared" si="21"/>
        <v>1611.1691666666668</v>
      </c>
      <c r="S216" s="50">
        <f t="shared" si="22"/>
        <v>17722.860833333336</v>
      </c>
    </row>
    <row r="217" spans="1:19" s="51" customFormat="1" ht="51" x14ac:dyDescent="0.2">
      <c r="A217" s="42">
        <f t="shared" si="23"/>
        <v>7</v>
      </c>
      <c r="B217" s="43"/>
      <c r="C217" s="43" t="s">
        <v>210</v>
      </c>
      <c r="D217" s="43" t="s">
        <v>42</v>
      </c>
      <c r="E217" s="43" t="s">
        <v>48</v>
      </c>
      <c r="F217" s="43" t="s">
        <v>69</v>
      </c>
      <c r="G217" s="45" t="s">
        <v>70</v>
      </c>
      <c r="H217" s="46" t="s">
        <v>46</v>
      </c>
      <c r="I217" s="46">
        <v>93971</v>
      </c>
      <c r="J217" s="47">
        <f t="shared" si="19"/>
        <v>1305.1527777777778</v>
      </c>
      <c r="K217" s="48">
        <v>2.4</v>
      </c>
      <c r="L217" s="49">
        <f t="shared" si="20"/>
        <v>3132.3666666666668</v>
      </c>
      <c r="M217" s="59">
        <v>4424</v>
      </c>
      <c r="N217" s="59"/>
      <c r="O217" s="59"/>
      <c r="P217" s="48"/>
      <c r="Q217" s="59"/>
      <c r="R217" s="49">
        <f t="shared" si="21"/>
        <v>313.23666666666668</v>
      </c>
      <c r="S217" s="50">
        <f t="shared" si="22"/>
        <v>7869.6033333333335</v>
      </c>
    </row>
    <row r="218" spans="1:19" s="51" customFormat="1" ht="51" x14ac:dyDescent="0.2">
      <c r="A218" s="42">
        <f t="shared" si="23"/>
        <v>8</v>
      </c>
      <c r="B218" s="42"/>
      <c r="C218" s="43" t="s">
        <v>210</v>
      </c>
      <c r="D218" s="43" t="s">
        <v>42</v>
      </c>
      <c r="E218" s="43" t="s">
        <v>74</v>
      </c>
      <c r="F218" s="43" t="s">
        <v>75</v>
      </c>
      <c r="G218" s="58" t="s">
        <v>70</v>
      </c>
      <c r="H218" s="46" t="s">
        <v>46</v>
      </c>
      <c r="I218" s="46">
        <v>93971</v>
      </c>
      <c r="J218" s="47">
        <f t="shared" si="19"/>
        <v>1305.1527777777778</v>
      </c>
      <c r="K218" s="48">
        <v>4.8</v>
      </c>
      <c r="L218" s="49">
        <f t="shared" si="20"/>
        <v>6264.7333333333336</v>
      </c>
      <c r="M218" s="59"/>
      <c r="N218" s="59"/>
      <c r="O218" s="59"/>
      <c r="P218" s="48"/>
      <c r="Q218" s="59"/>
      <c r="R218" s="49">
        <f t="shared" si="21"/>
        <v>626.47333333333336</v>
      </c>
      <c r="S218" s="50">
        <f t="shared" si="22"/>
        <v>6891.2066666666669</v>
      </c>
    </row>
    <row r="219" spans="1:19" s="51" customFormat="1" ht="76.5" x14ac:dyDescent="0.2">
      <c r="A219" s="42">
        <f t="shared" si="23"/>
        <v>9</v>
      </c>
      <c r="B219" s="43"/>
      <c r="C219" s="43" t="s">
        <v>156</v>
      </c>
      <c r="D219" s="43" t="s">
        <v>42</v>
      </c>
      <c r="E219" s="43" t="s">
        <v>157</v>
      </c>
      <c r="F219" s="43" t="s">
        <v>158</v>
      </c>
      <c r="G219" s="45" t="s">
        <v>159</v>
      </c>
      <c r="H219" s="46" t="s">
        <v>46</v>
      </c>
      <c r="I219" s="46">
        <v>90609</v>
      </c>
      <c r="J219" s="47">
        <f t="shared" si="19"/>
        <v>1258.4583333333333</v>
      </c>
      <c r="K219" s="48"/>
      <c r="L219" s="49"/>
      <c r="M219" s="59">
        <v>4424</v>
      </c>
      <c r="N219" s="59"/>
      <c r="O219" s="59"/>
      <c r="P219" s="48"/>
      <c r="Q219" s="59"/>
      <c r="R219" s="49">
        <f t="shared" si="21"/>
        <v>0</v>
      </c>
      <c r="S219" s="50">
        <f t="shared" si="22"/>
        <v>4424</v>
      </c>
    </row>
    <row r="220" spans="1:19" s="51" customFormat="1" ht="53.25" customHeight="1" x14ac:dyDescent="0.2">
      <c r="A220" s="42">
        <f>A218+1</f>
        <v>9</v>
      </c>
      <c r="B220" s="42"/>
      <c r="C220" s="43" t="s">
        <v>137</v>
      </c>
      <c r="D220" s="43" t="s">
        <v>42</v>
      </c>
      <c r="E220" s="43" t="s">
        <v>160</v>
      </c>
      <c r="F220" s="43" t="s">
        <v>161</v>
      </c>
      <c r="G220" s="45" t="s">
        <v>162</v>
      </c>
      <c r="H220" s="60" t="s">
        <v>46</v>
      </c>
      <c r="I220" s="46">
        <v>84061</v>
      </c>
      <c r="J220" s="47">
        <f t="shared" si="19"/>
        <v>1167.5138888888889</v>
      </c>
      <c r="K220" s="48">
        <v>32.4</v>
      </c>
      <c r="L220" s="49">
        <f t="shared" ref="L220:L240" si="24">J220*K220</f>
        <v>37827.449999999997</v>
      </c>
      <c r="M220" s="59"/>
      <c r="N220" s="59"/>
      <c r="O220" s="59"/>
      <c r="P220" s="48"/>
      <c r="Q220" s="59"/>
      <c r="R220" s="49">
        <f t="shared" si="21"/>
        <v>3782.7449999999999</v>
      </c>
      <c r="S220" s="50">
        <f t="shared" si="22"/>
        <v>41610.195</v>
      </c>
    </row>
    <row r="221" spans="1:19" ht="51" x14ac:dyDescent="0.2">
      <c r="A221" s="42">
        <f t="shared" si="23"/>
        <v>10</v>
      </c>
      <c r="B221" s="42"/>
      <c r="C221" s="43" t="s">
        <v>225</v>
      </c>
      <c r="D221" s="43" t="s">
        <v>42</v>
      </c>
      <c r="E221" s="43" t="s">
        <v>43</v>
      </c>
      <c r="F221" s="43" t="s">
        <v>206</v>
      </c>
      <c r="G221" s="45" t="s">
        <v>226</v>
      </c>
      <c r="H221" s="46" t="s">
        <v>46</v>
      </c>
      <c r="I221" s="46">
        <v>82468</v>
      </c>
      <c r="J221" s="47">
        <f t="shared" si="19"/>
        <v>1145.3888888888889</v>
      </c>
      <c r="K221" s="48">
        <v>28.8</v>
      </c>
      <c r="L221" s="49">
        <f t="shared" si="24"/>
        <v>32987.200000000004</v>
      </c>
      <c r="M221" s="59">
        <v>4424</v>
      </c>
      <c r="N221" s="59"/>
      <c r="O221" s="59"/>
      <c r="P221" s="48"/>
      <c r="Q221" s="59"/>
      <c r="R221" s="49">
        <f t="shared" si="21"/>
        <v>3298.7200000000007</v>
      </c>
      <c r="S221" s="50">
        <f t="shared" si="22"/>
        <v>40709.920000000006</v>
      </c>
    </row>
    <row r="222" spans="1:19" ht="48" customHeight="1" x14ac:dyDescent="0.2">
      <c r="A222" s="42">
        <f t="shared" si="23"/>
        <v>11</v>
      </c>
      <c r="B222" s="42"/>
      <c r="C222" s="43" t="s">
        <v>137</v>
      </c>
      <c r="D222" s="43" t="s">
        <v>42</v>
      </c>
      <c r="E222" s="44" t="s">
        <v>52</v>
      </c>
      <c r="F222" s="43" t="s">
        <v>76</v>
      </c>
      <c r="G222" s="45" t="s">
        <v>70</v>
      </c>
      <c r="H222" s="46" t="s">
        <v>46</v>
      </c>
      <c r="I222" s="46">
        <v>93971</v>
      </c>
      <c r="J222" s="47">
        <f t="shared" si="19"/>
        <v>1305.1527777777778</v>
      </c>
      <c r="K222" s="48">
        <v>36</v>
      </c>
      <c r="L222" s="49">
        <f t="shared" si="24"/>
        <v>46985.5</v>
      </c>
      <c r="M222" s="49"/>
      <c r="N222" s="49"/>
      <c r="O222" s="49"/>
      <c r="P222" s="48"/>
      <c r="Q222" s="49"/>
      <c r="R222" s="49">
        <f t="shared" si="21"/>
        <v>4698.55</v>
      </c>
      <c r="S222" s="50">
        <f t="shared" si="22"/>
        <v>51684.05</v>
      </c>
    </row>
    <row r="223" spans="1:19" s="51" customFormat="1" ht="52.5" customHeight="1" x14ac:dyDescent="0.2">
      <c r="A223" s="42">
        <f t="shared" si="23"/>
        <v>12</v>
      </c>
      <c r="B223" s="42"/>
      <c r="C223" s="43" t="s">
        <v>227</v>
      </c>
      <c r="D223" s="43" t="s">
        <v>42</v>
      </c>
      <c r="E223" s="43" t="s">
        <v>228</v>
      </c>
      <c r="F223" s="43" t="s">
        <v>229</v>
      </c>
      <c r="G223" s="45" t="s">
        <v>70</v>
      </c>
      <c r="H223" s="46" t="s">
        <v>46</v>
      </c>
      <c r="I223" s="46">
        <v>93971</v>
      </c>
      <c r="J223" s="47">
        <f t="shared" si="19"/>
        <v>1305.1527777777778</v>
      </c>
      <c r="K223" s="48">
        <v>68.2</v>
      </c>
      <c r="L223" s="49">
        <f t="shared" si="24"/>
        <v>89011.419444444458</v>
      </c>
      <c r="M223" s="59"/>
      <c r="N223" s="59"/>
      <c r="O223" s="59"/>
      <c r="P223" s="48"/>
      <c r="Q223" s="59"/>
      <c r="R223" s="49">
        <f t="shared" si="21"/>
        <v>8901.1419444444455</v>
      </c>
      <c r="S223" s="50">
        <f t="shared" si="22"/>
        <v>97912.561388888906</v>
      </c>
    </row>
    <row r="224" spans="1:19" s="51" customFormat="1" ht="73.5" customHeight="1" x14ac:dyDescent="0.2">
      <c r="A224" s="42">
        <f t="shared" si="23"/>
        <v>13</v>
      </c>
      <c r="B224" s="42"/>
      <c r="C224" s="43" t="s">
        <v>230</v>
      </c>
      <c r="D224" s="43" t="s">
        <v>42</v>
      </c>
      <c r="E224" s="44" t="s">
        <v>52</v>
      </c>
      <c r="F224" s="43" t="s">
        <v>231</v>
      </c>
      <c r="G224" s="45" t="s">
        <v>232</v>
      </c>
      <c r="H224" s="46" t="s">
        <v>46</v>
      </c>
      <c r="I224" s="46">
        <v>82468</v>
      </c>
      <c r="J224" s="47">
        <f t="shared" si="19"/>
        <v>1145.3888888888889</v>
      </c>
      <c r="K224" s="48">
        <v>15.4</v>
      </c>
      <c r="L224" s="49">
        <f t="shared" si="24"/>
        <v>17638.988888888889</v>
      </c>
      <c r="M224" s="49"/>
      <c r="N224" s="49"/>
      <c r="O224" s="49"/>
      <c r="P224" s="48"/>
      <c r="Q224" s="49"/>
      <c r="R224" s="49">
        <f t="shared" si="21"/>
        <v>1763.8988888888889</v>
      </c>
      <c r="S224" s="50">
        <f t="shared" si="22"/>
        <v>19402.887777777778</v>
      </c>
    </row>
    <row r="225" spans="1:20" s="51" customFormat="1" ht="53.25" customHeight="1" x14ac:dyDescent="0.2">
      <c r="A225" s="42">
        <f t="shared" si="23"/>
        <v>14</v>
      </c>
      <c r="B225" s="42"/>
      <c r="C225" s="43" t="s">
        <v>62</v>
      </c>
      <c r="D225" s="43" t="s">
        <v>42</v>
      </c>
      <c r="E225" s="43" t="s">
        <v>43</v>
      </c>
      <c r="F225" s="43" t="s">
        <v>206</v>
      </c>
      <c r="G225" s="45" t="s">
        <v>207</v>
      </c>
      <c r="H225" s="46" t="s">
        <v>46</v>
      </c>
      <c r="I225" s="46">
        <v>84061</v>
      </c>
      <c r="J225" s="47">
        <f t="shared" si="19"/>
        <v>1167.5138888888889</v>
      </c>
      <c r="K225" s="48">
        <v>4.2</v>
      </c>
      <c r="L225" s="49">
        <f t="shared" si="24"/>
        <v>4903.5583333333334</v>
      </c>
      <c r="M225" s="59"/>
      <c r="N225" s="59"/>
      <c r="O225" s="59"/>
      <c r="P225" s="48"/>
      <c r="Q225" s="59"/>
      <c r="R225" s="49">
        <f t="shared" si="21"/>
        <v>490.35583333333335</v>
      </c>
      <c r="S225" s="50">
        <f t="shared" si="22"/>
        <v>5393.9141666666665</v>
      </c>
    </row>
    <row r="226" spans="1:20" s="51" customFormat="1" ht="75" customHeight="1" x14ac:dyDescent="0.2">
      <c r="A226" s="42">
        <f t="shared" si="23"/>
        <v>15</v>
      </c>
      <c r="B226" s="42"/>
      <c r="C226" s="43" t="s">
        <v>163</v>
      </c>
      <c r="D226" s="43" t="s">
        <v>42</v>
      </c>
      <c r="E226" s="43" t="s">
        <v>164</v>
      </c>
      <c r="F226" s="43" t="s">
        <v>165</v>
      </c>
      <c r="G226" s="45" t="s">
        <v>166</v>
      </c>
      <c r="H226" s="46" t="s">
        <v>46</v>
      </c>
      <c r="I226" s="46">
        <v>89016</v>
      </c>
      <c r="J226" s="47">
        <f t="shared" si="19"/>
        <v>1236.3333333333333</v>
      </c>
      <c r="K226" s="48">
        <v>6</v>
      </c>
      <c r="L226" s="49">
        <f t="shared" si="24"/>
        <v>7418</v>
      </c>
      <c r="M226" s="59"/>
      <c r="N226" s="59"/>
      <c r="O226" s="59"/>
      <c r="P226" s="48"/>
      <c r="Q226" s="59"/>
      <c r="R226" s="49">
        <f t="shared" si="21"/>
        <v>741.80000000000007</v>
      </c>
      <c r="S226" s="50">
        <f t="shared" si="22"/>
        <v>8159.8</v>
      </c>
    </row>
    <row r="227" spans="1:20" s="51" customFormat="1" ht="37.5" customHeight="1" x14ac:dyDescent="0.2">
      <c r="A227" s="42">
        <f t="shared" si="23"/>
        <v>16</v>
      </c>
      <c r="B227" s="42"/>
      <c r="C227" s="43" t="s">
        <v>71</v>
      </c>
      <c r="D227" s="43" t="s">
        <v>42</v>
      </c>
      <c r="E227" s="43" t="s">
        <v>48</v>
      </c>
      <c r="F227" s="43" t="s">
        <v>167</v>
      </c>
      <c r="G227" s="45" t="s">
        <v>168</v>
      </c>
      <c r="H227" s="46" t="s">
        <v>46</v>
      </c>
      <c r="I227" s="46">
        <v>90609</v>
      </c>
      <c r="J227" s="47">
        <f t="shared" si="19"/>
        <v>1258.4583333333333</v>
      </c>
      <c r="K227" s="48">
        <v>15</v>
      </c>
      <c r="L227" s="49">
        <f t="shared" si="24"/>
        <v>18876.875</v>
      </c>
      <c r="M227" s="49"/>
      <c r="N227" s="49"/>
      <c r="O227" s="49">
        <v>20</v>
      </c>
      <c r="P227" s="48">
        <v>15</v>
      </c>
      <c r="Q227" s="49">
        <f>17697*20%/72*P227</f>
        <v>737.375</v>
      </c>
      <c r="R227" s="49">
        <f t="shared" si="21"/>
        <v>1887.6875</v>
      </c>
      <c r="S227" s="50">
        <f t="shared" si="22"/>
        <v>21501.9375</v>
      </c>
    </row>
    <row r="228" spans="1:20" s="51" customFormat="1" ht="51" x14ac:dyDescent="0.2">
      <c r="A228" s="42">
        <f t="shared" si="23"/>
        <v>17</v>
      </c>
      <c r="B228" s="42"/>
      <c r="C228" s="43" t="s">
        <v>82</v>
      </c>
      <c r="D228" s="43" t="s">
        <v>42</v>
      </c>
      <c r="E228" s="43" t="s">
        <v>43</v>
      </c>
      <c r="F228" s="43" t="s">
        <v>83</v>
      </c>
      <c r="G228" s="45" t="s">
        <v>84</v>
      </c>
      <c r="H228" s="46" t="s">
        <v>46</v>
      </c>
      <c r="I228" s="46">
        <v>85653</v>
      </c>
      <c r="J228" s="47">
        <f t="shared" si="19"/>
        <v>1189.625</v>
      </c>
      <c r="K228" s="48">
        <v>4.2</v>
      </c>
      <c r="L228" s="49">
        <f t="shared" si="24"/>
        <v>4996.4250000000002</v>
      </c>
      <c r="M228" s="49"/>
      <c r="N228" s="49"/>
      <c r="O228" s="49"/>
      <c r="P228" s="48"/>
      <c r="Q228" s="49"/>
      <c r="R228" s="49">
        <f t="shared" si="21"/>
        <v>499.64250000000004</v>
      </c>
      <c r="S228" s="50">
        <f t="shared" si="22"/>
        <v>5496.0675000000001</v>
      </c>
    </row>
    <row r="229" spans="1:20" s="51" customFormat="1" ht="89.25" x14ac:dyDescent="0.2">
      <c r="A229" s="42">
        <f t="shared" si="23"/>
        <v>18</v>
      </c>
      <c r="B229" s="42"/>
      <c r="C229" s="43" t="s">
        <v>143</v>
      </c>
      <c r="D229" s="43" t="s">
        <v>42</v>
      </c>
      <c r="E229" s="43" t="s">
        <v>169</v>
      </c>
      <c r="F229" s="43" t="s">
        <v>170</v>
      </c>
      <c r="G229" s="58" t="s">
        <v>70</v>
      </c>
      <c r="H229" s="46" t="s">
        <v>46</v>
      </c>
      <c r="I229" s="46">
        <v>93971</v>
      </c>
      <c r="J229" s="47">
        <f t="shared" si="19"/>
        <v>1305.1527777777778</v>
      </c>
      <c r="K229" s="48">
        <v>10.4</v>
      </c>
      <c r="L229" s="49">
        <f t="shared" si="24"/>
        <v>13573.588888888889</v>
      </c>
      <c r="M229" s="59"/>
      <c r="N229" s="59"/>
      <c r="O229" s="59"/>
      <c r="P229" s="48"/>
      <c r="Q229" s="59"/>
      <c r="R229" s="49">
        <f t="shared" si="21"/>
        <v>1357.3588888888889</v>
      </c>
      <c r="S229" s="50">
        <f t="shared" si="22"/>
        <v>14930.947777777779</v>
      </c>
    </row>
    <row r="230" spans="1:20" s="51" customFormat="1" ht="51" x14ac:dyDescent="0.2">
      <c r="A230" s="42">
        <f t="shared" si="23"/>
        <v>19</v>
      </c>
      <c r="B230" s="42"/>
      <c r="C230" s="43" t="s">
        <v>233</v>
      </c>
      <c r="D230" s="43" t="s">
        <v>42</v>
      </c>
      <c r="E230" s="43" t="s">
        <v>179</v>
      </c>
      <c r="F230" s="43" t="s">
        <v>180</v>
      </c>
      <c r="G230" s="45" t="s">
        <v>181</v>
      </c>
      <c r="H230" s="46" t="s">
        <v>46</v>
      </c>
      <c r="I230" s="46">
        <v>87246</v>
      </c>
      <c r="J230" s="47">
        <f t="shared" si="19"/>
        <v>1211.75</v>
      </c>
      <c r="K230" s="48">
        <v>30.8</v>
      </c>
      <c r="L230" s="49">
        <f t="shared" si="24"/>
        <v>37321.9</v>
      </c>
      <c r="M230" s="49"/>
      <c r="N230" s="49"/>
      <c r="O230" s="49"/>
      <c r="P230" s="48"/>
      <c r="Q230" s="49"/>
      <c r="R230" s="49">
        <f t="shared" si="21"/>
        <v>3732.1900000000005</v>
      </c>
      <c r="S230" s="50">
        <f t="shared" si="22"/>
        <v>41054.090000000004</v>
      </c>
    </row>
    <row r="231" spans="1:20" s="51" customFormat="1" ht="51" x14ac:dyDescent="0.2">
      <c r="A231" s="42">
        <f t="shared" si="23"/>
        <v>20</v>
      </c>
      <c r="B231" s="43"/>
      <c r="C231" s="44" t="s">
        <v>234</v>
      </c>
      <c r="D231" s="43" t="s">
        <v>42</v>
      </c>
      <c r="E231" s="43" t="s">
        <v>235</v>
      </c>
      <c r="F231" s="43" t="s">
        <v>236</v>
      </c>
      <c r="G231" s="45" t="s">
        <v>237</v>
      </c>
      <c r="H231" s="46" t="s">
        <v>46</v>
      </c>
      <c r="I231" s="46">
        <v>92201</v>
      </c>
      <c r="J231" s="47">
        <v>1093.7777777777778</v>
      </c>
      <c r="K231" s="48">
        <v>13.6</v>
      </c>
      <c r="L231" s="49">
        <f t="shared" si="24"/>
        <v>14875.377777777778</v>
      </c>
      <c r="M231" s="49"/>
      <c r="N231" s="49"/>
      <c r="O231" s="49"/>
      <c r="P231" s="48"/>
      <c r="Q231" s="49"/>
      <c r="R231" s="49">
        <f t="shared" si="21"/>
        <v>1487.5377777777778</v>
      </c>
      <c r="S231" s="50">
        <f t="shared" si="22"/>
        <v>16362.915555555555</v>
      </c>
    </row>
    <row r="232" spans="1:20" s="51" customFormat="1" ht="51" x14ac:dyDescent="0.2">
      <c r="A232" s="42">
        <f t="shared" si="23"/>
        <v>21</v>
      </c>
      <c r="B232" s="42"/>
      <c r="C232" s="43" t="s">
        <v>238</v>
      </c>
      <c r="D232" s="43" t="s">
        <v>42</v>
      </c>
      <c r="E232" s="43" t="s">
        <v>48</v>
      </c>
      <c r="F232" s="43" t="s">
        <v>239</v>
      </c>
      <c r="G232" s="45" t="s">
        <v>240</v>
      </c>
      <c r="H232" s="46" t="s">
        <v>46</v>
      </c>
      <c r="I232" s="46">
        <v>92201</v>
      </c>
      <c r="J232" s="47">
        <f t="shared" ref="J232:J245" si="25">I232/72</f>
        <v>1280.5694444444443</v>
      </c>
      <c r="K232" s="48">
        <v>41</v>
      </c>
      <c r="L232" s="49">
        <f t="shared" si="24"/>
        <v>52503.347222222219</v>
      </c>
      <c r="M232" s="49"/>
      <c r="N232" s="62">
        <v>4424</v>
      </c>
      <c r="O232" s="49"/>
      <c r="P232" s="48"/>
      <c r="Q232" s="49"/>
      <c r="R232" s="49">
        <f t="shared" si="21"/>
        <v>5250.3347222222219</v>
      </c>
      <c r="S232" s="50">
        <f t="shared" si="22"/>
        <v>62177.681944444441</v>
      </c>
    </row>
    <row r="233" spans="1:20" s="51" customFormat="1" ht="64.5" customHeight="1" x14ac:dyDescent="0.2">
      <c r="A233" s="42">
        <f t="shared" si="23"/>
        <v>22</v>
      </c>
      <c r="B233" s="42"/>
      <c r="C233" s="43" t="s">
        <v>241</v>
      </c>
      <c r="D233" s="43" t="s">
        <v>42</v>
      </c>
      <c r="E233" s="43" t="s">
        <v>48</v>
      </c>
      <c r="F233" s="43" t="s">
        <v>242</v>
      </c>
      <c r="G233" s="45" t="s">
        <v>243</v>
      </c>
      <c r="H233" s="46" t="s">
        <v>46</v>
      </c>
      <c r="I233" s="46">
        <v>89016</v>
      </c>
      <c r="J233" s="47">
        <f t="shared" si="25"/>
        <v>1236.3333333333333</v>
      </c>
      <c r="K233" s="48">
        <v>38.4</v>
      </c>
      <c r="L233" s="49">
        <f t="shared" si="24"/>
        <v>47475.199999999997</v>
      </c>
      <c r="M233" s="49"/>
      <c r="N233" s="62">
        <v>4424</v>
      </c>
      <c r="O233" s="49"/>
      <c r="P233" s="48"/>
      <c r="Q233" s="49"/>
      <c r="R233" s="49">
        <f t="shared" si="21"/>
        <v>4747.5199999999995</v>
      </c>
      <c r="S233" s="50">
        <f t="shared" si="22"/>
        <v>56646.720000000001</v>
      </c>
    </row>
    <row r="234" spans="1:20" s="51" customFormat="1" ht="39" customHeight="1" x14ac:dyDescent="0.2">
      <c r="A234" s="42">
        <f t="shared" si="23"/>
        <v>23</v>
      </c>
      <c r="B234" s="42"/>
      <c r="C234" s="43" t="s">
        <v>62</v>
      </c>
      <c r="D234" s="43" t="s">
        <v>42</v>
      </c>
      <c r="E234" s="43" t="s">
        <v>43</v>
      </c>
      <c r="F234" s="43" t="s">
        <v>99</v>
      </c>
      <c r="G234" s="45" t="s">
        <v>100</v>
      </c>
      <c r="H234" s="46" t="s">
        <v>46</v>
      </c>
      <c r="I234" s="46">
        <v>92201</v>
      </c>
      <c r="J234" s="47">
        <f t="shared" si="25"/>
        <v>1280.5694444444443</v>
      </c>
      <c r="K234" s="48">
        <v>4.2</v>
      </c>
      <c r="L234" s="49">
        <f t="shared" si="24"/>
        <v>5378.3916666666664</v>
      </c>
      <c r="M234" s="49"/>
      <c r="N234" s="49"/>
      <c r="O234" s="49"/>
      <c r="P234" s="48"/>
      <c r="Q234" s="49"/>
      <c r="R234" s="49">
        <f t="shared" si="21"/>
        <v>537.83916666666664</v>
      </c>
      <c r="S234" s="50">
        <f t="shared" si="22"/>
        <v>5916.2308333333331</v>
      </c>
      <c r="T234" s="56"/>
    </row>
    <row r="235" spans="1:20" s="51" customFormat="1" ht="61.5" customHeight="1" x14ac:dyDescent="0.2">
      <c r="A235" s="42">
        <f t="shared" si="23"/>
        <v>24</v>
      </c>
      <c r="B235" s="43"/>
      <c r="C235" s="43" t="s">
        <v>210</v>
      </c>
      <c r="D235" s="43" t="s">
        <v>42</v>
      </c>
      <c r="E235" s="43" t="s">
        <v>94</v>
      </c>
      <c r="F235" s="43" t="s">
        <v>101</v>
      </c>
      <c r="G235" s="42" t="s">
        <v>70</v>
      </c>
      <c r="H235" s="46" t="s">
        <v>46</v>
      </c>
      <c r="I235" s="46">
        <v>93971</v>
      </c>
      <c r="J235" s="47">
        <f t="shared" si="25"/>
        <v>1305.1527777777778</v>
      </c>
      <c r="K235" s="48">
        <v>2.4</v>
      </c>
      <c r="L235" s="49">
        <f t="shared" si="24"/>
        <v>3132.3666666666668</v>
      </c>
      <c r="M235" s="49"/>
      <c r="N235" s="49"/>
      <c r="O235" s="49"/>
      <c r="P235" s="48"/>
      <c r="Q235" s="49"/>
      <c r="R235" s="49">
        <f t="shared" si="21"/>
        <v>313.23666666666668</v>
      </c>
      <c r="S235" s="50">
        <f t="shared" si="22"/>
        <v>3445.6033333333335</v>
      </c>
      <c r="T235" s="56"/>
    </row>
    <row r="236" spans="1:20" s="51" customFormat="1" ht="63.75" x14ac:dyDescent="0.2">
      <c r="A236" s="42">
        <f t="shared" si="23"/>
        <v>25</v>
      </c>
      <c r="B236" s="42"/>
      <c r="C236" s="43" t="s">
        <v>82</v>
      </c>
      <c r="D236" s="43" t="s">
        <v>42</v>
      </c>
      <c r="E236" s="43" t="s">
        <v>102</v>
      </c>
      <c r="F236" s="43" t="s">
        <v>103</v>
      </c>
      <c r="G236" s="42" t="s">
        <v>104</v>
      </c>
      <c r="H236" s="46" t="s">
        <v>46</v>
      </c>
      <c r="I236" s="46">
        <v>77867</v>
      </c>
      <c r="J236" s="47">
        <f t="shared" si="25"/>
        <v>1081.4861111111111</v>
      </c>
      <c r="K236" s="48">
        <v>4.2</v>
      </c>
      <c r="L236" s="49">
        <f t="shared" si="24"/>
        <v>4542.2416666666668</v>
      </c>
      <c r="M236" s="59"/>
      <c r="N236" s="59"/>
      <c r="O236" s="59"/>
      <c r="P236" s="48"/>
      <c r="Q236" s="59"/>
      <c r="R236" s="49">
        <f t="shared" si="21"/>
        <v>454.22416666666669</v>
      </c>
      <c r="S236" s="50">
        <f t="shared" si="22"/>
        <v>4996.4658333333336</v>
      </c>
    </row>
    <row r="237" spans="1:20" s="51" customFormat="1" ht="63.75" x14ac:dyDescent="0.2">
      <c r="A237" s="42">
        <f t="shared" si="23"/>
        <v>26</v>
      </c>
      <c r="B237" s="42"/>
      <c r="C237" s="43" t="s">
        <v>244</v>
      </c>
      <c r="D237" s="43" t="s">
        <v>42</v>
      </c>
      <c r="E237" s="43" t="s">
        <v>235</v>
      </c>
      <c r="F237" s="43" t="s">
        <v>245</v>
      </c>
      <c r="G237" s="45" t="s">
        <v>70</v>
      </c>
      <c r="H237" s="46" t="s">
        <v>46</v>
      </c>
      <c r="I237" s="46">
        <v>93971</v>
      </c>
      <c r="J237" s="48">
        <f t="shared" si="25"/>
        <v>1305.1527777777778</v>
      </c>
      <c r="K237" s="48">
        <v>38.799999999999997</v>
      </c>
      <c r="L237" s="49">
        <f t="shared" si="24"/>
        <v>50639.927777777775</v>
      </c>
      <c r="M237" s="49"/>
      <c r="N237" s="49">
        <v>4424</v>
      </c>
      <c r="O237" s="49"/>
      <c r="P237" s="48"/>
      <c r="Q237" s="49"/>
      <c r="R237" s="49">
        <f t="shared" si="21"/>
        <v>5063.9927777777775</v>
      </c>
      <c r="S237" s="50">
        <f t="shared" si="22"/>
        <v>60127.920555555553</v>
      </c>
    </row>
    <row r="238" spans="1:20" s="51" customFormat="1" ht="38.25" x14ac:dyDescent="0.2">
      <c r="A238" s="42">
        <f t="shared" si="23"/>
        <v>27</v>
      </c>
      <c r="B238" s="42"/>
      <c r="C238" s="43" t="s">
        <v>246</v>
      </c>
      <c r="D238" s="43" t="s">
        <v>42</v>
      </c>
      <c r="E238" s="43" t="s">
        <v>109</v>
      </c>
      <c r="F238" s="43" t="s">
        <v>247</v>
      </c>
      <c r="G238" s="45" t="s">
        <v>70</v>
      </c>
      <c r="H238" s="46" t="s">
        <v>46</v>
      </c>
      <c r="I238" s="46">
        <v>93971</v>
      </c>
      <c r="J238" s="47">
        <f t="shared" si="25"/>
        <v>1305.1527777777778</v>
      </c>
      <c r="K238" s="61">
        <v>34</v>
      </c>
      <c r="L238" s="49">
        <f t="shared" si="24"/>
        <v>44375.194444444445</v>
      </c>
      <c r="M238" s="62"/>
      <c r="N238" s="62"/>
      <c r="O238" s="62"/>
      <c r="P238" s="61"/>
      <c r="Q238" s="62"/>
      <c r="R238" s="49">
        <f t="shared" si="21"/>
        <v>4437.5194444444451</v>
      </c>
      <c r="S238" s="50">
        <f t="shared" si="22"/>
        <v>48812.713888888888</v>
      </c>
    </row>
    <row r="239" spans="1:20" s="51" customFormat="1" ht="48" customHeight="1" x14ac:dyDescent="0.2">
      <c r="A239" s="42">
        <f t="shared" si="23"/>
        <v>28</v>
      </c>
      <c r="B239" s="42"/>
      <c r="C239" s="43" t="s">
        <v>137</v>
      </c>
      <c r="D239" s="43" t="s">
        <v>42</v>
      </c>
      <c r="E239" s="64" t="s">
        <v>144</v>
      </c>
      <c r="F239" s="64" t="s">
        <v>190</v>
      </c>
      <c r="G239" s="45" t="s">
        <v>70</v>
      </c>
      <c r="H239" s="46" t="s">
        <v>46</v>
      </c>
      <c r="I239" s="46">
        <v>93971</v>
      </c>
      <c r="J239" s="47">
        <f t="shared" si="25"/>
        <v>1305.1527777777778</v>
      </c>
      <c r="K239" s="61">
        <v>32.4</v>
      </c>
      <c r="L239" s="49">
        <f t="shared" si="24"/>
        <v>42286.95</v>
      </c>
      <c r="M239" s="62"/>
      <c r="N239" s="62"/>
      <c r="O239" s="62"/>
      <c r="P239" s="61"/>
      <c r="Q239" s="62"/>
      <c r="R239" s="49">
        <f t="shared" si="21"/>
        <v>4228.6949999999997</v>
      </c>
      <c r="S239" s="50">
        <f t="shared" si="22"/>
        <v>46515.644999999997</v>
      </c>
    </row>
    <row r="240" spans="1:20" s="51" customFormat="1" ht="74.25" customHeight="1" x14ac:dyDescent="0.2">
      <c r="A240" s="42">
        <f t="shared" si="23"/>
        <v>29</v>
      </c>
      <c r="B240" s="42"/>
      <c r="C240" s="43" t="s">
        <v>248</v>
      </c>
      <c r="D240" s="43" t="s">
        <v>42</v>
      </c>
      <c r="E240" s="64" t="s">
        <v>249</v>
      </c>
      <c r="F240" s="64" t="s">
        <v>250</v>
      </c>
      <c r="G240" s="45" t="s">
        <v>251</v>
      </c>
      <c r="H240" s="46" t="s">
        <v>46</v>
      </c>
      <c r="I240" s="46">
        <v>90609</v>
      </c>
      <c r="J240" s="47">
        <f t="shared" si="25"/>
        <v>1258.4583333333333</v>
      </c>
      <c r="K240" s="61">
        <v>43.8</v>
      </c>
      <c r="L240" s="49">
        <f t="shared" si="24"/>
        <v>55120.474999999991</v>
      </c>
      <c r="M240" s="62"/>
      <c r="N240" s="62"/>
      <c r="O240" s="62"/>
      <c r="P240" s="61"/>
      <c r="Q240" s="62"/>
      <c r="R240" s="49">
        <f t="shared" si="21"/>
        <v>5512.0474999999997</v>
      </c>
      <c r="S240" s="50">
        <f t="shared" si="22"/>
        <v>60632.522499999992</v>
      </c>
    </row>
    <row r="241" spans="1:19" s="56" customFormat="1" ht="51" x14ac:dyDescent="0.25">
      <c r="A241" s="42">
        <f t="shared" si="23"/>
        <v>30</v>
      </c>
      <c r="B241" s="42"/>
      <c r="C241" s="43" t="s">
        <v>137</v>
      </c>
      <c r="D241" s="43" t="s">
        <v>42</v>
      </c>
      <c r="E241" s="43" t="s">
        <v>252</v>
      </c>
      <c r="F241" s="43" t="s">
        <v>253</v>
      </c>
      <c r="G241" s="45" t="s">
        <v>70</v>
      </c>
      <c r="H241" s="46" t="s">
        <v>46</v>
      </c>
      <c r="I241" s="46">
        <v>93971</v>
      </c>
      <c r="J241" s="47">
        <f t="shared" si="25"/>
        <v>1305.1527777777778</v>
      </c>
      <c r="K241" s="48">
        <v>25.2</v>
      </c>
      <c r="L241" s="49">
        <f>J241*K241</f>
        <v>32889.85</v>
      </c>
      <c r="M241" s="49"/>
      <c r="N241" s="49"/>
      <c r="O241" s="49"/>
      <c r="P241" s="48"/>
      <c r="Q241" s="49"/>
      <c r="R241" s="49">
        <f>L241*10%</f>
        <v>3288.9850000000001</v>
      </c>
      <c r="S241" s="50">
        <f>R241+Q241+N241+M241+L241</f>
        <v>36178.834999999999</v>
      </c>
    </row>
    <row r="242" spans="1:19" s="51" customFormat="1" ht="59.25" customHeight="1" x14ac:dyDescent="0.2">
      <c r="A242" s="42">
        <f t="shared" si="23"/>
        <v>31</v>
      </c>
      <c r="B242" s="42"/>
      <c r="C242" s="43" t="s">
        <v>210</v>
      </c>
      <c r="D242" s="43" t="s">
        <v>42</v>
      </c>
      <c r="E242" s="43" t="s">
        <v>74</v>
      </c>
      <c r="F242" s="43" t="s">
        <v>121</v>
      </c>
      <c r="G242" s="45" t="s">
        <v>122</v>
      </c>
      <c r="H242" s="46" t="s">
        <v>46</v>
      </c>
      <c r="I242" s="46">
        <v>89016</v>
      </c>
      <c r="J242" s="47">
        <f t="shared" si="25"/>
        <v>1236.3333333333333</v>
      </c>
      <c r="K242" s="48">
        <v>4.8</v>
      </c>
      <c r="L242" s="49">
        <f>J242*K242</f>
        <v>5934.4</v>
      </c>
      <c r="M242" s="49"/>
      <c r="N242" s="49"/>
      <c r="O242" s="49"/>
      <c r="P242" s="48"/>
      <c r="Q242" s="49"/>
      <c r="R242" s="49">
        <f>L242*10%</f>
        <v>593.43999999999994</v>
      </c>
      <c r="S242" s="50">
        <f>R242+Q242+N242+M242+L242</f>
        <v>6527.8399999999992</v>
      </c>
    </row>
    <row r="243" spans="1:19" s="51" customFormat="1" ht="61.5" customHeight="1" x14ac:dyDescent="0.2">
      <c r="A243" s="42">
        <f t="shared" si="23"/>
        <v>32</v>
      </c>
      <c r="B243" s="42"/>
      <c r="C243" s="43" t="s">
        <v>254</v>
      </c>
      <c r="D243" s="43" t="s">
        <v>42</v>
      </c>
      <c r="E243" s="43" t="s">
        <v>195</v>
      </c>
      <c r="F243" s="43" t="s">
        <v>196</v>
      </c>
      <c r="G243" s="45" t="s">
        <v>197</v>
      </c>
      <c r="H243" s="46" t="s">
        <v>46</v>
      </c>
      <c r="I243" s="46">
        <v>87246</v>
      </c>
      <c r="J243" s="47">
        <f t="shared" si="25"/>
        <v>1211.75</v>
      </c>
      <c r="K243" s="48">
        <v>12.6</v>
      </c>
      <c r="L243" s="49">
        <f>J243*K243</f>
        <v>15268.05</v>
      </c>
      <c r="M243" s="49"/>
      <c r="N243" s="49"/>
      <c r="O243" s="49"/>
      <c r="P243" s="48"/>
      <c r="Q243" s="49"/>
      <c r="R243" s="49">
        <f>L243*10%</f>
        <v>1526.8050000000001</v>
      </c>
      <c r="S243" s="50">
        <f>R243+Q243+N243+M243+L243</f>
        <v>16794.855</v>
      </c>
    </row>
    <row r="244" spans="1:19" s="51" customFormat="1" ht="38.25" customHeight="1" x14ac:dyDescent="0.2">
      <c r="A244" s="42">
        <f t="shared" si="23"/>
        <v>33</v>
      </c>
      <c r="B244" s="42"/>
      <c r="C244" s="43" t="s">
        <v>62</v>
      </c>
      <c r="D244" s="43" t="s">
        <v>42</v>
      </c>
      <c r="E244" s="43" t="s">
        <v>94</v>
      </c>
      <c r="F244" s="43" t="s">
        <v>214</v>
      </c>
      <c r="G244" s="45" t="s">
        <v>70</v>
      </c>
      <c r="H244" s="46" t="s">
        <v>46</v>
      </c>
      <c r="I244" s="46">
        <v>93971</v>
      </c>
      <c r="J244" s="47">
        <f t="shared" si="25"/>
        <v>1305.1527777777778</v>
      </c>
      <c r="K244" s="61">
        <v>4.2</v>
      </c>
      <c r="L244" s="49">
        <f>J244*K244</f>
        <v>5481.6416666666673</v>
      </c>
      <c r="M244" s="62"/>
      <c r="N244" s="62"/>
      <c r="O244" s="62"/>
      <c r="P244" s="61"/>
      <c r="Q244" s="62"/>
      <c r="R244" s="49">
        <f>L244*10%</f>
        <v>548.1641666666668</v>
      </c>
      <c r="S244" s="50">
        <f>R244+Q244+N244+M244+L244</f>
        <v>6029.8058333333338</v>
      </c>
    </row>
    <row r="245" spans="1:19" s="51" customFormat="1" ht="38.25" customHeight="1" thickBot="1" x14ac:dyDescent="0.25">
      <c r="A245" s="42">
        <f t="shared" si="23"/>
        <v>34</v>
      </c>
      <c r="B245" s="63"/>
      <c r="C245" s="102" t="s">
        <v>215</v>
      </c>
      <c r="D245" s="103" t="s">
        <v>42</v>
      </c>
      <c r="E245" s="102"/>
      <c r="F245" s="102"/>
      <c r="G245" s="65" t="s">
        <v>125</v>
      </c>
      <c r="H245" s="66" t="s">
        <v>46</v>
      </c>
      <c r="I245" s="66">
        <v>85653</v>
      </c>
      <c r="J245" s="47">
        <f t="shared" si="25"/>
        <v>1189.625</v>
      </c>
      <c r="K245" s="61">
        <v>30</v>
      </c>
      <c r="L245" s="49">
        <f>J245*K245</f>
        <v>35688.75</v>
      </c>
      <c r="M245" s="62"/>
      <c r="N245" s="62"/>
      <c r="O245" s="62"/>
      <c r="P245" s="61"/>
      <c r="Q245" s="62"/>
      <c r="R245" s="49">
        <f>L245*10%</f>
        <v>3568.875</v>
      </c>
      <c r="S245" s="50">
        <f>R245+Q245+N245+M245+L245</f>
        <v>39257.625</v>
      </c>
    </row>
    <row r="246" spans="1:19" ht="13.5" thickBot="1" x14ac:dyDescent="0.25">
      <c r="A246" s="89" t="s">
        <v>126</v>
      </c>
      <c r="B246" s="90"/>
      <c r="C246" s="70"/>
      <c r="D246" s="70"/>
      <c r="E246" s="70"/>
      <c r="F246" s="70"/>
      <c r="G246" s="71"/>
      <c r="H246" s="71"/>
      <c r="I246" s="71"/>
      <c r="J246" s="72"/>
      <c r="K246" s="72">
        <f>SUM(K211:K245)</f>
        <v>658.8</v>
      </c>
      <c r="L246" s="73">
        <f>SUM(L211:L245)</f>
        <v>824922.20555555576</v>
      </c>
      <c r="M246" s="73">
        <f>SUM(M211:M245)</f>
        <v>13272</v>
      </c>
      <c r="N246" s="73">
        <f>SUM(N211:N245)</f>
        <v>13272</v>
      </c>
      <c r="O246" s="73"/>
      <c r="P246" s="72">
        <f>SUM(P211:P245)</f>
        <v>30</v>
      </c>
      <c r="Q246" s="73">
        <f>SUM(Q211:Q245)</f>
        <v>1474.75</v>
      </c>
      <c r="R246" s="73">
        <f>SUM(R211:R245)</f>
        <v>82492.220555555556</v>
      </c>
      <c r="S246" s="91">
        <f>SUM(S211:S245)</f>
        <v>935433.17611111118</v>
      </c>
    </row>
    <row r="247" spans="1:19" x14ac:dyDescent="0.2">
      <c r="A247" s="9"/>
      <c r="B247" s="9"/>
      <c r="C247" s="9"/>
      <c r="D247" s="9"/>
      <c r="E247" s="9"/>
      <c r="F247" s="9"/>
      <c r="G247" s="11"/>
      <c r="H247" s="11"/>
      <c r="I247" s="11"/>
      <c r="J247" s="5"/>
      <c r="K247" s="5"/>
      <c r="L247" s="4"/>
      <c r="M247" s="5"/>
      <c r="N247" s="4"/>
      <c r="O247" s="5"/>
      <c r="P247" s="4"/>
      <c r="Q247" s="4"/>
      <c r="R247" s="4"/>
      <c r="S247" s="4"/>
    </row>
    <row r="248" spans="1:19" x14ac:dyDescent="0.2">
      <c r="A248" s="9"/>
      <c r="B248" s="9"/>
      <c r="C248" s="9"/>
      <c r="D248" s="9"/>
      <c r="E248" s="9"/>
      <c r="F248" s="9"/>
      <c r="G248" s="11"/>
      <c r="H248" s="11"/>
      <c r="I248" s="11"/>
      <c r="J248" s="5"/>
      <c r="K248" s="5"/>
      <c r="L248" s="4"/>
      <c r="M248" s="5"/>
      <c r="N248" s="4"/>
      <c r="O248" s="5"/>
      <c r="P248" s="4"/>
      <c r="Q248" s="20"/>
      <c r="R248" s="104">
        <f>R204/R203*100</f>
        <v>88.095238095238088</v>
      </c>
      <c r="S248" s="4">
        <f>S246*R248%</f>
        <v>824072.08371693129</v>
      </c>
    </row>
    <row r="249" spans="1:19" x14ac:dyDescent="0.2">
      <c r="A249" s="9"/>
      <c r="B249" s="9"/>
      <c r="C249" s="9"/>
      <c r="D249" s="9"/>
      <c r="E249" s="9"/>
      <c r="F249" s="9"/>
      <c r="G249" s="11"/>
      <c r="H249" s="11"/>
      <c r="I249" s="11"/>
      <c r="J249" s="5"/>
      <c r="K249" s="5"/>
      <c r="L249" s="4"/>
      <c r="M249" s="5"/>
      <c r="N249" s="4"/>
      <c r="O249" s="5"/>
      <c r="P249" s="4"/>
      <c r="Q249" s="4"/>
      <c r="R249" s="104">
        <f>100-R248</f>
        <v>11.904761904761912</v>
      </c>
      <c r="S249" s="4">
        <f>S246-S248</f>
        <v>111361.0923941799</v>
      </c>
    </row>
    <row r="250" spans="1:19" x14ac:dyDescent="0.2">
      <c r="A250" s="9"/>
      <c r="B250" s="9"/>
      <c r="C250" s="9"/>
      <c r="D250" s="9"/>
      <c r="E250" s="9"/>
      <c r="F250" s="9"/>
      <c r="G250" s="11"/>
      <c r="H250" s="11"/>
      <c r="I250" s="11"/>
      <c r="J250" s="5"/>
      <c r="K250" s="5"/>
      <c r="L250" s="4"/>
      <c r="M250" s="5"/>
      <c r="N250" s="4"/>
      <c r="O250" s="5"/>
      <c r="P250" s="4"/>
      <c r="Q250" s="4"/>
      <c r="R250" s="104">
        <f>SUM(R248:R249)</f>
        <v>100</v>
      </c>
      <c r="S250" s="4">
        <f>SUM(S248:S249)</f>
        <v>935433.17611111118</v>
      </c>
    </row>
    <row r="251" spans="1:19" x14ac:dyDescent="0.2">
      <c r="A251" s="9"/>
      <c r="B251" s="9"/>
      <c r="C251" s="9" t="s">
        <v>127</v>
      </c>
      <c r="D251" s="9"/>
      <c r="E251" s="9"/>
      <c r="F251" s="9"/>
      <c r="G251" s="11"/>
      <c r="H251" s="11"/>
      <c r="I251" s="11"/>
      <c r="J251" s="5"/>
      <c r="K251" s="5"/>
      <c r="L251" s="4"/>
      <c r="M251" s="5"/>
      <c r="N251" s="4"/>
      <c r="O251" s="5"/>
      <c r="P251" s="4"/>
      <c r="Q251" s="4"/>
      <c r="R251" s="4"/>
      <c r="S251" s="4"/>
    </row>
    <row r="252" spans="1:19" x14ac:dyDescent="0.2">
      <c r="A252" s="9"/>
      <c r="B252" s="9"/>
      <c r="C252" s="9"/>
      <c r="D252" s="9"/>
      <c r="E252" s="9"/>
      <c r="F252" s="9"/>
      <c r="G252" s="11"/>
      <c r="H252" s="11"/>
      <c r="I252" s="11"/>
      <c r="J252" s="5"/>
      <c r="K252" s="5"/>
      <c r="L252" s="4"/>
      <c r="M252" s="5"/>
      <c r="N252" s="4"/>
      <c r="O252" s="5"/>
      <c r="P252" s="4"/>
      <c r="Q252" s="4"/>
      <c r="R252" s="4"/>
      <c r="S252" s="4"/>
    </row>
    <row r="253" spans="1:19" x14ac:dyDescent="0.2">
      <c r="A253" s="9"/>
      <c r="B253" s="9"/>
      <c r="C253" s="9" t="s">
        <v>216</v>
      </c>
      <c r="D253" s="9"/>
      <c r="E253" s="9"/>
      <c r="F253" s="11"/>
      <c r="G253" s="11"/>
      <c r="H253" s="11"/>
      <c r="I253" s="11"/>
      <c r="J253" s="5"/>
      <c r="K253" s="5"/>
      <c r="L253" s="4"/>
      <c r="M253" s="5"/>
      <c r="N253" s="4"/>
      <c r="O253" s="5"/>
      <c r="P253" s="4"/>
      <c r="Q253" s="4"/>
      <c r="R253" s="4"/>
      <c r="S253" s="4"/>
    </row>
    <row r="254" spans="1:19" x14ac:dyDescent="0.2">
      <c r="A254" s="9"/>
      <c r="B254" s="9"/>
      <c r="C254" s="9"/>
      <c r="D254" s="9"/>
      <c r="E254" s="9"/>
      <c r="F254" s="11"/>
      <c r="G254" s="11"/>
      <c r="H254" s="11"/>
      <c r="I254" s="11"/>
      <c r="J254" s="5"/>
      <c r="K254" s="5"/>
      <c r="L254" s="4"/>
      <c r="M254" s="5"/>
      <c r="N254" s="4"/>
      <c r="O254" s="5"/>
      <c r="P254" s="4"/>
      <c r="Q254" s="4"/>
      <c r="R254" s="4"/>
      <c r="S254" s="4"/>
    </row>
    <row r="255" spans="1:19" x14ac:dyDescent="0.2">
      <c r="A255" s="9"/>
      <c r="B255" s="9"/>
      <c r="C255" s="9"/>
      <c r="D255" s="9"/>
      <c r="E255" s="9"/>
      <c r="F255" s="11"/>
      <c r="G255" s="11"/>
      <c r="H255" s="11"/>
      <c r="I255" s="11"/>
      <c r="J255" s="5"/>
      <c r="K255" s="5"/>
      <c r="L255" s="4"/>
      <c r="M255" s="5"/>
      <c r="N255" s="4"/>
      <c r="O255" s="5"/>
      <c r="P255" s="4"/>
      <c r="Q255" s="4"/>
      <c r="R255" s="4"/>
      <c r="S255" s="4"/>
    </row>
    <row r="256" spans="1:19" x14ac:dyDescent="0.2">
      <c r="A256" s="1" t="s">
        <v>0</v>
      </c>
      <c r="B256" s="1"/>
      <c r="C256" s="1"/>
      <c r="D256" s="2"/>
      <c r="E256" s="3" t="s">
        <v>255</v>
      </c>
      <c r="F256" s="3"/>
      <c r="G256" s="3"/>
      <c r="H256" s="3"/>
      <c r="I256" s="3"/>
      <c r="J256" s="3"/>
      <c r="K256" s="3"/>
      <c r="L256" s="4"/>
      <c r="M256" s="5"/>
      <c r="N256" s="6" t="s">
        <v>2</v>
      </c>
      <c r="O256" s="6"/>
      <c r="P256" s="6"/>
      <c r="Q256" s="6"/>
      <c r="R256" s="6"/>
      <c r="S256" s="6"/>
    </row>
    <row r="257" spans="1:19" ht="39.75" customHeight="1" x14ac:dyDescent="0.2">
      <c r="A257" s="8" t="s">
        <v>3</v>
      </c>
      <c r="B257" s="8"/>
      <c r="C257" s="8"/>
      <c r="D257" s="2"/>
      <c r="E257" s="2"/>
      <c r="F257" s="9"/>
      <c r="G257" s="10"/>
      <c r="H257" s="11"/>
      <c r="I257" s="11"/>
      <c r="J257" s="5"/>
      <c r="K257" s="5"/>
      <c r="L257" s="4"/>
      <c r="N257" s="12" t="s">
        <v>4</v>
      </c>
      <c r="O257" s="12"/>
      <c r="P257" s="12"/>
      <c r="Q257" s="12"/>
      <c r="R257" s="12"/>
      <c r="S257" s="12"/>
    </row>
    <row r="258" spans="1:19" x14ac:dyDescent="0.2">
      <c r="A258" s="2"/>
      <c r="B258" s="2"/>
      <c r="C258" s="2"/>
      <c r="D258" s="2"/>
      <c r="E258" s="3" t="s">
        <v>5</v>
      </c>
      <c r="F258" s="3"/>
      <c r="G258" s="3"/>
      <c r="H258" s="3"/>
      <c r="I258" s="3"/>
      <c r="J258" s="3"/>
      <c r="K258" s="3"/>
      <c r="L258" s="3"/>
      <c r="M258" s="5"/>
      <c r="N258" s="13"/>
      <c r="O258" s="13"/>
      <c r="P258" s="13"/>
      <c r="Q258" s="14"/>
      <c r="R258" s="15"/>
      <c r="S258" s="16"/>
    </row>
    <row r="259" spans="1:19" x14ac:dyDescent="0.2">
      <c r="A259" s="3" t="s">
        <v>132</v>
      </c>
      <c r="B259" s="3"/>
      <c r="C259" s="3"/>
      <c r="D259" s="3"/>
      <c r="E259" s="2"/>
      <c r="F259" s="9" t="s">
        <v>7</v>
      </c>
      <c r="G259" s="9"/>
      <c r="H259" s="9"/>
      <c r="I259" s="9"/>
      <c r="J259" s="5"/>
      <c r="K259" s="5"/>
      <c r="L259" s="4"/>
      <c r="M259" s="5"/>
      <c r="N259" s="17" t="s">
        <v>256</v>
      </c>
      <c r="O259" s="17"/>
      <c r="P259" s="17"/>
      <c r="Q259" s="17"/>
      <c r="R259" s="17"/>
      <c r="S259" s="17"/>
    </row>
    <row r="260" spans="1:19" x14ac:dyDescent="0.2">
      <c r="A260" s="9"/>
      <c r="B260" s="9"/>
      <c r="C260" s="9"/>
      <c r="D260" s="9"/>
      <c r="E260" s="9"/>
      <c r="F260" s="2" t="s">
        <v>9</v>
      </c>
      <c r="G260" s="9"/>
      <c r="H260" s="9"/>
      <c r="I260" s="9"/>
      <c r="J260" s="9"/>
      <c r="K260" s="5"/>
      <c r="L260" s="4"/>
      <c r="M260" s="5"/>
      <c r="N260" s="4" t="s">
        <v>10</v>
      </c>
      <c r="O260" s="5"/>
      <c r="P260" s="4"/>
      <c r="Q260" s="4"/>
      <c r="R260" s="4"/>
      <c r="S260" s="4"/>
    </row>
    <row r="261" spans="1:19" x14ac:dyDescent="0.2">
      <c r="A261" s="9"/>
      <c r="B261" s="9"/>
      <c r="C261" s="9"/>
      <c r="D261" s="9"/>
      <c r="E261" s="9"/>
      <c r="F261" s="9"/>
      <c r="G261" s="11"/>
      <c r="H261" s="11"/>
      <c r="I261" s="11"/>
      <c r="J261" s="5"/>
      <c r="K261" s="5"/>
      <c r="L261" s="4"/>
      <c r="M261" s="5"/>
      <c r="N261" s="4" t="s">
        <v>11</v>
      </c>
      <c r="O261" s="5"/>
      <c r="P261" s="4"/>
      <c r="Q261" s="4"/>
      <c r="R261" s="16" t="s">
        <v>12</v>
      </c>
      <c r="S261" s="4"/>
    </row>
    <row r="262" spans="1:19" ht="22.5" customHeight="1" x14ac:dyDescent="0.2">
      <c r="A262" s="9"/>
      <c r="B262" s="9"/>
      <c r="C262" s="9"/>
      <c r="D262" s="9"/>
      <c r="E262" s="9"/>
      <c r="F262" s="9"/>
      <c r="G262" s="11"/>
      <c r="H262" s="11"/>
      <c r="I262" s="11"/>
      <c r="J262" s="5"/>
      <c r="K262" s="5"/>
      <c r="L262" s="4"/>
      <c r="M262" s="5"/>
      <c r="N262" s="23" t="s">
        <v>257</v>
      </c>
      <c r="O262" s="23"/>
      <c r="P262" s="23"/>
      <c r="Q262" s="23"/>
      <c r="R262" s="23"/>
      <c r="S262" s="23"/>
    </row>
    <row r="263" spans="1:19" ht="25.5" customHeight="1" x14ac:dyDescent="0.2">
      <c r="A263" s="9"/>
      <c r="B263" s="9"/>
      <c r="C263" s="9"/>
      <c r="D263" s="9"/>
      <c r="E263" s="9"/>
      <c r="F263" s="9"/>
      <c r="G263" s="11"/>
      <c r="H263" s="11"/>
      <c r="I263" s="11"/>
      <c r="J263" s="5"/>
      <c r="K263" s="5"/>
      <c r="L263" s="4"/>
      <c r="M263" s="5"/>
      <c r="N263" s="23"/>
      <c r="O263" s="23"/>
      <c r="P263" s="23"/>
      <c r="Q263" s="23"/>
      <c r="R263" s="23"/>
      <c r="S263" s="23"/>
    </row>
    <row r="264" spans="1:19" x14ac:dyDescent="0.2">
      <c r="A264" s="9"/>
      <c r="B264" s="9"/>
      <c r="C264" s="9"/>
      <c r="D264" s="9"/>
      <c r="E264" s="9"/>
      <c r="F264" s="9"/>
      <c r="G264" s="11"/>
      <c r="H264" s="11"/>
      <c r="I264" s="11"/>
      <c r="J264" s="5"/>
      <c r="K264" s="5"/>
      <c r="L264" s="4"/>
      <c r="M264" s="5"/>
      <c r="N264" s="23" t="s">
        <v>14</v>
      </c>
      <c r="O264" s="23"/>
      <c r="P264" s="23"/>
      <c r="Q264" s="23"/>
      <c r="R264" s="24">
        <v>3</v>
      </c>
      <c r="S264" s="4"/>
    </row>
    <row r="265" spans="1:19" x14ac:dyDescent="0.2">
      <c r="A265" s="9"/>
      <c r="B265" s="9"/>
      <c r="C265" s="9"/>
      <c r="D265" s="9"/>
      <c r="E265" s="9"/>
      <c r="F265" s="9"/>
      <c r="G265" s="11"/>
      <c r="H265" s="11"/>
      <c r="I265" s="11"/>
      <c r="J265" s="5"/>
      <c r="K265" s="5"/>
      <c r="L265" s="4"/>
      <c r="M265" s="5"/>
      <c r="N265" s="4" t="s">
        <v>15</v>
      </c>
      <c r="O265" s="5"/>
      <c r="P265" s="4"/>
      <c r="Q265" s="4"/>
      <c r="R265" s="101">
        <v>4</v>
      </c>
      <c r="S265" s="4"/>
    </row>
    <row r="266" spans="1:19" x14ac:dyDescent="0.2">
      <c r="A266" s="9"/>
      <c r="B266" s="9"/>
      <c r="C266" s="9"/>
      <c r="D266" s="9"/>
      <c r="E266" s="9"/>
      <c r="F266" s="9"/>
      <c r="G266" s="11"/>
      <c r="H266" s="11"/>
      <c r="I266" s="11"/>
      <c r="J266" s="5"/>
      <c r="K266" s="5"/>
      <c r="L266" s="4"/>
      <c r="M266" s="5"/>
      <c r="N266" s="4" t="s">
        <v>16</v>
      </c>
      <c r="O266" s="5"/>
      <c r="P266" s="4"/>
      <c r="Q266" s="4"/>
      <c r="R266" s="16">
        <v>66</v>
      </c>
      <c r="S266" s="4"/>
    </row>
    <row r="267" spans="1:19" x14ac:dyDescent="0.2">
      <c r="A267" s="9"/>
      <c r="B267" s="9"/>
      <c r="C267" s="9"/>
      <c r="D267" s="9"/>
      <c r="E267" s="9"/>
      <c r="F267" s="9"/>
      <c r="G267" s="11"/>
      <c r="H267" s="11"/>
      <c r="I267" s="11"/>
      <c r="J267" s="5"/>
      <c r="K267" s="5"/>
      <c r="L267" s="4"/>
      <c r="M267" s="5"/>
      <c r="N267" s="4" t="s">
        <v>17</v>
      </c>
      <c r="O267" s="5"/>
      <c r="P267" s="4"/>
      <c r="Q267" s="4"/>
      <c r="R267" s="25">
        <v>66</v>
      </c>
      <c r="S267" s="4"/>
    </row>
    <row r="268" spans="1:19" x14ac:dyDescent="0.2">
      <c r="A268" s="9"/>
      <c r="B268" s="9"/>
      <c r="C268" s="9"/>
      <c r="D268" s="9"/>
      <c r="E268" s="9"/>
      <c r="F268" s="9"/>
      <c r="G268" s="11"/>
      <c r="H268" s="11"/>
      <c r="I268" s="11"/>
      <c r="J268" s="5"/>
      <c r="K268" s="5"/>
      <c r="L268" s="4"/>
      <c r="M268" s="5"/>
      <c r="N268" s="4" t="s">
        <v>18</v>
      </c>
      <c r="O268" s="5"/>
      <c r="P268" s="4"/>
      <c r="Q268" s="4"/>
      <c r="R268" s="16">
        <v>0</v>
      </c>
      <c r="S268" s="4"/>
    </row>
    <row r="269" spans="1:19" x14ac:dyDescent="0.2">
      <c r="A269" s="9"/>
      <c r="B269" s="9"/>
      <c r="C269" s="9"/>
      <c r="D269" s="9"/>
      <c r="E269" s="9"/>
      <c r="F269" s="9"/>
      <c r="G269" s="11"/>
      <c r="H269" s="11"/>
      <c r="I269" s="11"/>
      <c r="J269" s="5"/>
      <c r="K269" s="5"/>
      <c r="L269" s="4"/>
      <c r="M269" s="5"/>
      <c r="N269" s="4" t="s">
        <v>19</v>
      </c>
      <c r="O269" s="5"/>
      <c r="P269" s="4"/>
      <c r="Q269" s="4"/>
      <c r="R269" s="16">
        <v>4537</v>
      </c>
      <c r="S269" s="4"/>
    </row>
    <row r="270" spans="1:19" x14ac:dyDescent="0.2">
      <c r="A270" s="9"/>
      <c r="B270" s="9"/>
      <c r="C270" s="9"/>
      <c r="D270" s="9"/>
      <c r="E270" s="9"/>
      <c r="F270" s="9"/>
      <c r="G270" s="11"/>
      <c r="H270" s="11"/>
      <c r="I270" s="11"/>
      <c r="J270" s="5"/>
      <c r="K270" s="5"/>
      <c r="L270" s="4"/>
      <c r="M270" s="5"/>
      <c r="N270" s="4"/>
      <c r="O270" s="5"/>
      <c r="P270" s="4"/>
      <c r="Q270" s="4"/>
      <c r="R270" s="16"/>
      <c r="S270" s="4"/>
    </row>
    <row r="271" spans="1:19" ht="12.75" customHeight="1" x14ac:dyDescent="0.2">
      <c r="A271" s="26" t="s">
        <v>20</v>
      </c>
      <c r="B271" s="26" t="s">
        <v>21</v>
      </c>
      <c r="C271" s="26" t="s">
        <v>22</v>
      </c>
      <c r="D271" s="26" t="s">
        <v>23</v>
      </c>
      <c r="E271" s="26" t="s">
        <v>24</v>
      </c>
      <c r="F271" s="26" t="s">
        <v>25</v>
      </c>
      <c r="G271" s="26" t="s">
        <v>26</v>
      </c>
      <c r="H271" s="26" t="s">
        <v>27</v>
      </c>
      <c r="I271" s="26" t="s">
        <v>28</v>
      </c>
      <c r="J271" s="26" t="s">
        <v>29</v>
      </c>
      <c r="K271" s="26" t="s">
        <v>30</v>
      </c>
      <c r="L271" s="26" t="s">
        <v>31</v>
      </c>
      <c r="M271" s="27" t="s">
        <v>32</v>
      </c>
      <c r="N271" s="28"/>
      <c r="O271" s="28"/>
      <c r="P271" s="28"/>
      <c r="Q271" s="29"/>
      <c r="R271" s="30" t="s">
        <v>33</v>
      </c>
      <c r="S271" s="31" t="s">
        <v>34</v>
      </c>
    </row>
    <row r="272" spans="1:19" x14ac:dyDescent="0.2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3" t="s">
        <v>35</v>
      </c>
      <c r="N272" s="30" t="s">
        <v>36</v>
      </c>
      <c r="O272" s="27" t="s">
        <v>37</v>
      </c>
      <c r="P272" s="28"/>
      <c r="Q272" s="29"/>
      <c r="R272" s="34"/>
      <c r="S272" s="35"/>
    </row>
    <row r="273" spans="1:19" ht="96" customHeight="1" x14ac:dyDescent="0.2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7"/>
      <c r="N273" s="38"/>
      <c r="O273" s="39" t="s">
        <v>38</v>
      </c>
      <c r="P273" s="40" t="s">
        <v>39</v>
      </c>
      <c r="Q273" s="41" t="s">
        <v>40</v>
      </c>
      <c r="R273" s="38"/>
      <c r="S273" s="35"/>
    </row>
    <row r="274" spans="1:19" ht="63" customHeight="1" x14ac:dyDescent="0.2">
      <c r="A274" s="42">
        <f>A273+1</f>
        <v>1</v>
      </c>
      <c r="B274" s="43"/>
      <c r="C274" s="43" t="s">
        <v>78</v>
      </c>
      <c r="D274" s="43" t="s">
        <v>42</v>
      </c>
      <c r="E274" s="43" t="s">
        <v>141</v>
      </c>
      <c r="F274" s="43" t="s">
        <v>142</v>
      </c>
      <c r="G274" s="45" t="s">
        <v>70</v>
      </c>
      <c r="H274" s="46" t="s">
        <v>46</v>
      </c>
      <c r="I274" s="46">
        <v>93971</v>
      </c>
      <c r="J274" s="47">
        <f t="shared" ref="J274:J288" si="26">I274/72</f>
        <v>1305.1527777777778</v>
      </c>
      <c r="K274" s="48"/>
      <c r="L274" s="49"/>
      <c r="M274" s="59">
        <v>4424</v>
      </c>
      <c r="N274" s="59"/>
      <c r="O274" s="59"/>
      <c r="P274" s="48"/>
      <c r="Q274" s="59"/>
      <c r="R274" s="49">
        <f t="shared" ref="R274:R302" si="27">L274*10%</f>
        <v>0</v>
      </c>
      <c r="S274" s="50">
        <f t="shared" ref="S274:S302" si="28">R274+Q274+N274+M274+L274</f>
        <v>4424</v>
      </c>
    </row>
    <row r="275" spans="1:19" s="51" customFormat="1" ht="89.25" x14ac:dyDescent="0.2">
      <c r="A275" s="42">
        <f>A274+1</f>
        <v>2</v>
      </c>
      <c r="B275" s="43"/>
      <c r="C275" s="43" t="s">
        <v>143</v>
      </c>
      <c r="D275" s="43" t="s">
        <v>42</v>
      </c>
      <c r="E275" s="43" t="s">
        <v>144</v>
      </c>
      <c r="F275" s="43" t="s">
        <v>145</v>
      </c>
      <c r="G275" s="45" t="s">
        <v>70</v>
      </c>
      <c r="H275" s="46" t="s">
        <v>46</v>
      </c>
      <c r="I275" s="46">
        <v>93971</v>
      </c>
      <c r="J275" s="47">
        <f t="shared" si="26"/>
        <v>1305.1527777777778</v>
      </c>
      <c r="K275" s="48">
        <v>22.9</v>
      </c>
      <c r="L275" s="49">
        <f>J275*K275</f>
        <v>29887.99861111111</v>
      </c>
      <c r="M275" s="59"/>
      <c r="N275" s="59">
        <v>4424</v>
      </c>
      <c r="O275" s="59"/>
      <c r="P275" s="48"/>
      <c r="Q275" s="59"/>
      <c r="R275" s="49">
        <f t="shared" si="27"/>
        <v>2988.7998611111111</v>
      </c>
      <c r="S275" s="50">
        <f t="shared" si="28"/>
        <v>37300.798472222217</v>
      </c>
    </row>
    <row r="276" spans="1:19" s="51" customFormat="1" ht="51" x14ac:dyDescent="0.2">
      <c r="A276" s="42">
        <f t="shared" ref="A276:A302" si="29">A275+1</f>
        <v>3</v>
      </c>
      <c r="B276" s="42"/>
      <c r="C276" s="43" t="s">
        <v>105</v>
      </c>
      <c r="D276" s="43" t="s">
        <v>42</v>
      </c>
      <c r="E276" s="43" t="s">
        <v>43</v>
      </c>
      <c r="F276" s="43" t="s">
        <v>258</v>
      </c>
      <c r="G276" s="45" t="s">
        <v>259</v>
      </c>
      <c r="H276" s="46" t="s">
        <v>46</v>
      </c>
      <c r="I276" s="46">
        <v>92201</v>
      </c>
      <c r="J276" s="47">
        <f t="shared" si="26"/>
        <v>1280.5694444444443</v>
      </c>
      <c r="K276" s="48">
        <v>29.4</v>
      </c>
      <c r="L276" s="49">
        <f>J276*K276</f>
        <v>37648.741666666661</v>
      </c>
      <c r="M276" s="59"/>
      <c r="N276" s="59"/>
      <c r="O276" s="59"/>
      <c r="P276" s="48"/>
      <c r="Q276" s="59"/>
      <c r="R276" s="49">
        <f t="shared" si="27"/>
        <v>3764.8741666666665</v>
      </c>
      <c r="S276" s="50">
        <f t="shared" si="28"/>
        <v>41413.61583333333</v>
      </c>
    </row>
    <row r="277" spans="1:19" s="51" customFormat="1" ht="67.5" customHeight="1" x14ac:dyDescent="0.2">
      <c r="A277" s="42">
        <f t="shared" si="29"/>
        <v>4</v>
      </c>
      <c r="B277" s="42"/>
      <c r="C277" s="43" t="s">
        <v>260</v>
      </c>
      <c r="D277" s="43" t="s">
        <v>42</v>
      </c>
      <c r="E277" s="43" t="s">
        <v>261</v>
      </c>
      <c r="F277" s="43" t="s">
        <v>262</v>
      </c>
      <c r="G277" s="45" t="s">
        <v>70</v>
      </c>
      <c r="H277" s="46" t="s">
        <v>46</v>
      </c>
      <c r="I277" s="46">
        <v>93971</v>
      </c>
      <c r="J277" s="47">
        <f t="shared" si="26"/>
        <v>1305.1527777777778</v>
      </c>
      <c r="K277" s="48">
        <v>31.9</v>
      </c>
      <c r="L277" s="49">
        <f>J277*K277</f>
        <v>41634.373611111114</v>
      </c>
      <c r="M277" s="59"/>
      <c r="N277" s="59"/>
      <c r="O277" s="59"/>
      <c r="P277" s="48"/>
      <c r="Q277" s="59"/>
      <c r="R277" s="49">
        <f t="shared" si="27"/>
        <v>4163.4373611111114</v>
      </c>
      <c r="S277" s="50">
        <f t="shared" si="28"/>
        <v>45797.810972222229</v>
      </c>
    </row>
    <row r="278" spans="1:19" s="51" customFormat="1" ht="65.25" customHeight="1" x14ac:dyDescent="0.2">
      <c r="A278" s="42">
        <f t="shared" si="29"/>
        <v>5</v>
      </c>
      <c r="B278" s="43"/>
      <c r="C278" s="43" t="s">
        <v>62</v>
      </c>
      <c r="D278" s="43" t="s">
        <v>42</v>
      </c>
      <c r="E278" s="44" t="s">
        <v>63</v>
      </c>
      <c r="F278" s="43" t="s">
        <v>64</v>
      </c>
      <c r="G278" s="45" t="s">
        <v>65</v>
      </c>
      <c r="H278" s="46" t="s">
        <v>46</v>
      </c>
      <c r="I278" s="46">
        <v>84061</v>
      </c>
      <c r="J278" s="47">
        <f t="shared" si="26"/>
        <v>1167.5138888888889</v>
      </c>
      <c r="K278" s="48">
        <v>7.2</v>
      </c>
      <c r="L278" s="49">
        <f>J278*K278</f>
        <v>8406.1</v>
      </c>
      <c r="M278" s="59"/>
      <c r="N278" s="59"/>
      <c r="O278" s="59"/>
      <c r="P278" s="48"/>
      <c r="Q278" s="59"/>
      <c r="R278" s="49">
        <f t="shared" si="27"/>
        <v>840.61000000000013</v>
      </c>
      <c r="S278" s="50">
        <f t="shared" si="28"/>
        <v>9246.7100000000009</v>
      </c>
    </row>
    <row r="279" spans="1:19" s="51" customFormat="1" ht="76.5" customHeight="1" x14ac:dyDescent="0.2">
      <c r="A279" s="42">
        <f t="shared" si="29"/>
        <v>6</v>
      </c>
      <c r="B279" s="43"/>
      <c r="C279" s="43" t="s">
        <v>152</v>
      </c>
      <c r="D279" s="43" t="s">
        <v>42</v>
      </c>
      <c r="E279" s="43" t="s">
        <v>153</v>
      </c>
      <c r="F279" s="43" t="s">
        <v>154</v>
      </c>
      <c r="G279" s="45" t="s">
        <v>155</v>
      </c>
      <c r="H279" s="46" t="s">
        <v>46</v>
      </c>
      <c r="I279" s="46">
        <v>93971</v>
      </c>
      <c r="J279" s="47">
        <f t="shared" si="26"/>
        <v>1305.1527777777778</v>
      </c>
      <c r="K279" s="48"/>
      <c r="L279" s="49"/>
      <c r="M279" s="59">
        <v>4424</v>
      </c>
      <c r="N279" s="59"/>
      <c r="O279" s="59"/>
      <c r="P279" s="48"/>
      <c r="Q279" s="59"/>
      <c r="R279" s="49">
        <f t="shared" si="27"/>
        <v>0</v>
      </c>
      <c r="S279" s="50">
        <f t="shared" si="28"/>
        <v>4424</v>
      </c>
    </row>
    <row r="280" spans="1:19" s="51" customFormat="1" ht="73.5" customHeight="1" x14ac:dyDescent="0.2">
      <c r="A280" s="42">
        <f t="shared" si="29"/>
        <v>7</v>
      </c>
      <c r="B280" s="43"/>
      <c r="C280" s="43" t="s">
        <v>156</v>
      </c>
      <c r="D280" s="43" t="s">
        <v>42</v>
      </c>
      <c r="E280" s="43" t="s">
        <v>157</v>
      </c>
      <c r="F280" s="43" t="s">
        <v>158</v>
      </c>
      <c r="G280" s="45" t="s">
        <v>159</v>
      </c>
      <c r="H280" s="46" t="s">
        <v>46</v>
      </c>
      <c r="I280" s="46">
        <v>90609</v>
      </c>
      <c r="J280" s="47">
        <f t="shared" si="26"/>
        <v>1258.4583333333333</v>
      </c>
      <c r="K280" s="48">
        <v>16.2</v>
      </c>
      <c r="L280" s="49">
        <f t="shared" ref="L280:L302" si="30">J280*K280</f>
        <v>20387.024999999998</v>
      </c>
      <c r="M280" s="59"/>
      <c r="N280" s="59"/>
      <c r="O280" s="59"/>
      <c r="P280" s="48"/>
      <c r="Q280" s="59"/>
      <c r="R280" s="49">
        <f t="shared" si="27"/>
        <v>2038.7024999999999</v>
      </c>
      <c r="S280" s="50">
        <f t="shared" si="28"/>
        <v>22425.727499999997</v>
      </c>
    </row>
    <row r="281" spans="1:19" ht="63.75" x14ac:dyDescent="0.2">
      <c r="A281" s="42">
        <f t="shared" si="29"/>
        <v>8</v>
      </c>
      <c r="B281" s="42"/>
      <c r="C281" s="43" t="s">
        <v>263</v>
      </c>
      <c r="D281" s="43" t="s">
        <v>42</v>
      </c>
      <c r="E281" s="43" t="s">
        <v>264</v>
      </c>
      <c r="F281" s="43" t="s">
        <v>265</v>
      </c>
      <c r="G281" s="45" t="s">
        <v>226</v>
      </c>
      <c r="H281" s="46" t="s">
        <v>46</v>
      </c>
      <c r="I281" s="46">
        <v>82468</v>
      </c>
      <c r="J281" s="47">
        <f t="shared" si="26"/>
        <v>1145.3888888888889</v>
      </c>
      <c r="K281" s="48">
        <v>5.7</v>
      </c>
      <c r="L281" s="49">
        <f t="shared" si="30"/>
        <v>6528.7166666666672</v>
      </c>
      <c r="M281" s="59"/>
      <c r="N281" s="59"/>
      <c r="O281" s="59"/>
      <c r="P281" s="48"/>
      <c r="Q281" s="59"/>
      <c r="R281" s="49">
        <f t="shared" si="27"/>
        <v>652.87166666666678</v>
      </c>
      <c r="S281" s="50">
        <f t="shared" si="28"/>
        <v>7181.588333333334</v>
      </c>
    </row>
    <row r="282" spans="1:19" s="51" customFormat="1" ht="51" x14ac:dyDescent="0.2">
      <c r="A282" s="42">
        <f t="shared" si="29"/>
        <v>9</v>
      </c>
      <c r="B282" s="42"/>
      <c r="C282" s="43" t="s">
        <v>62</v>
      </c>
      <c r="D282" s="43" t="s">
        <v>42</v>
      </c>
      <c r="E282" s="43" t="s">
        <v>43</v>
      </c>
      <c r="F282" s="43" t="s">
        <v>206</v>
      </c>
      <c r="G282" s="45" t="s">
        <v>207</v>
      </c>
      <c r="H282" s="46" t="s">
        <v>46</v>
      </c>
      <c r="I282" s="46">
        <v>84061</v>
      </c>
      <c r="J282" s="47">
        <f t="shared" si="26"/>
        <v>1167.5138888888889</v>
      </c>
      <c r="K282" s="48">
        <v>7.2</v>
      </c>
      <c r="L282" s="49">
        <f t="shared" si="30"/>
        <v>8406.1</v>
      </c>
      <c r="M282" s="59"/>
      <c r="N282" s="59"/>
      <c r="O282" s="59"/>
      <c r="P282" s="48"/>
      <c r="Q282" s="59"/>
      <c r="R282" s="49">
        <f t="shared" si="27"/>
        <v>840.61000000000013</v>
      </c>
      <c r="S282" s="50">
        <f t="shared" si="28"/>
        <v>9246.7100000000009</v>
      </c>
    </row>
    <row r="283" spans="1:19" s="51" customFormat="1" ht="63.75" x14ac:dyDescent="0.2">
      <c r="A283" s="42">
        <f t="shared" si="29"/>
        <v>10</v>
      </c>
      <c r="B283" s="42"/>
      <c r="C283" s="43" t="s">
        <v>205</v>
      </c>
      <c r="D283" s="43" t="s">
        <v>42</v>
      </c>
      <c r="E283" s="44" t="s">
        <v>52</v>
      </c>
      <c r="F283" s="43" t="s">
        <v>76</v>
      </c>
      <c r="G283" s="58" t="s">
        <v>77</v>
      </c>
      <c r="H283" s="46" t="s">
        <v>46</v>
      </c>
      <c r="I283" s="46">
        <v>92201</v>
      </c>
      <c r="J283" s="47">
        <f t="shared" si="26"/>
        <v>1280.5694444444443</v>
      </c>
      <c r="K283" s="48">
        <v>15</v>
      </c>
      <c r="L283" s="49">
        <f t="shared" si="30"/>
        <v>19208.541666666664</v>
      </c>
      <c r="M283" s="49"/>
      <c r="N283" s="49"/>
      <c r="O283" s="49"/>
      <c r="P283" s="48"/>
      <c r="Q283" s="49"/>
      <c r="R283" s="49">
        <f t="shared" si="27"/>
        <v>1920.8541666666665</v>
      </c>
      <c r="S283" s="50">
        <f t="shared" si="28"/>
        <v>21129.395833333332</v>
      </c>
    </row>
    <row r="284" spans="1:19" s="51" customFormat="1" ht="51.75" customHeight="1" x14ac:dyDescent="0.2">
      <c r="A284" s="42">
        <f t="shared" si="29"/>
        <v>11</v>
      </c>
      <c r="B284" s="43"/>
      <c r="C284" s="44" t="s">
        <v>266</v>
      </c>
      <c r="D284" s="43" t="s">
        <v>42</v>
      </c>
      <c r="E284" s="43" t="s">
        <v>267</v>
      </c>
      <c r="F284" s="43" t="s">
        <v>268</v>
      </c>
      <c r="G284" s="45" t="s">
        <v>269</v>
      </c>
      <c r="H284" s="46" t="s">
        <v>46</v>
      </c>
      <c r="I284" s="46">
        <v>92201</v>
      </c>
      <c r="J284" s="47">
        <f t="shared" si="26"/>
        <v>1280.5694444444443</v>
      </c>
      <c r="K284" s="48">
        <v>9</v>
      </c>
      <c r="L284" s="49">
        <f t="shared" si="30"/>
        <v>11525.125</v>
      </c>
      <c r="M284" s="59"/>
      <c r="N284" s="59"/>
      <c r="O284" s="59"/>
      <c r="P284" s="48"/>
      <c r="Q284" s="59"/>
      <c r="R284" s="49">
        <f t="shared" si="27"/>
        <v>1152.5125</v>
      </c>
      <c r="S284" s="50">
        <f t="shared" si="28"/>
        <v>12677.637500000001</v>
      </c>
    </row>
    <row r="285" spans="1:19" s="51" customFormat="1" ht="51" x14ac:dyDescent="0.2">
      <c r="A285" s="42">
        <f t="shared" si="29"/>
        <v>12</v>
      </c>
      <c r="B285" s="42"/>
      <c r="C285" s="43" t="s">
        <v>82</v>
      </c>
      <c r="D285" s="43" t="s">
        <v>42</v>
      </c>
      <c r="E285" s="43" t="s">
        <v>43</v>
      </c>
      <c r="F285" s="43" t="s">
        <v>83</v>
      </c>
      <c r="G285" s="45" t="s">
        <v>84</v>
      </c>
      <c r="H285" s="46" t="s">
        <v>46</v>
      </c>
      <c r="I285" s="46">
        <v>85653</v>
      </c>
      <c r="J285" s="47">
        <f t="shared" si="26"/>
        <v>1189.625</v>
      </c>
      <c r="K285" s="48">
        <v>7.2</v>
      </c>
      <c r="L285" s="49">
        <f t="shared" si="30"/>
        <v>8565.3000000000011</v>
      </c>
      <c r="M285" s="49"/>
      <c r="N285" s="49"/>
      <c r="O285" s="49"/>
      <c r="P285" s="48"/>
      <c r="Q285" s="49"/>
      <c r="R285" s="49">
        <f t="shared" si="27"/>
        <v>856.5300000000002</v>
      </c>
      <c r="S285" s="50">
        <f t="shared" si="28"/>
        <v>9421.8300000000017</v>
      </c>
    </row>
    <row r="286" spans="1:19" s="51" customFormat="1" ht="101.25" customHeight="1" x14ac:dyDescent="0.2">
      <c r="A286" s="42">
        <f t="shared" si="29"/>
        <v>13</v>
      </c>
      <c r="B286" s="42"/>
      <c r="C286" s="43" t="s">
        <v>143</v>
      </c>
      <c r="D286" s="43" t="s">
        <v>42</v>
      </c>
      <c r="E286" s="43" t="s">
        <v>169</v>
      </c>
      <c r="F286" s="43" t="s">
        <v>170</v>
      </c>
      <c r="G286" s="58" t="s">
        <v>70</v>
      </c>
      <c r="H286" s="46" t="s">
        <v>46</v>
      </c>
      <c r="I286" s="46">
        <v>93971</v>
      </c>
      <c r="J286" s="47">
        <f t="shared" si="26"/>
        <v>1305.1527777777778</v>
      </c>
      <c r="K286" s="48">
        <v>9.1</v>
      </c>
      <c r="L286" s="49">
        <f t="shared" si="30"/>
        <v>11876.890277777778</v>
      </c>
      <c r="M286" s="59"/>
      <c r="N286" s="59"/>
      <c r="O286" s="59"/>
      <c r="P286" s="48"/>
      <c r="Q286" s="59"/>
      <c r="R286" s="49">
        <f t="shared" si="27"/>
        <v>1187.6890277777779</v>
      </c>
      <c r="S286" s="50">
        <f t="shared" si="28"/>
        <v>13064.579305555557</v>
      </c>
    </row>
    <row r="287" spans="1:19" s="51" customFormat="1" ht="39.75" customHeight="1" x14ac:dyDescent="0.2">
      <c r="A287" s="42">
        <f t="shared" si="29"/>
        <v>14</v>
      </c>
      <c r="B287" s="42"/>
      <c r="C287" s="43" t="s">
        <v>270</v>
      </c>
      <c r="D287" s="43" t="s">
        <v>42</v>
      </c>
      <c r="E287" s="43" t="s">
        <v>235</v>
      </c>
      <c r="F287" s="43" t="s">
        <v>271</v>
      </c>
      <c r="G287" s="45" t="s">
        <v>70</v>
      </c>
      <c r="H287" s="46" t="s">
        <v>46</v>
      </c>
      <c r="I287" s="46">
        <v>93971</v>
      </c>
      <c r="J287" s="47">
        <f t="shared" si="26"/>
        <v>1305.1527777777778</v>
      </c>
      <c r="K287" s="48">
        <v>11.6</v>
      </c>
      <c r="L287" s="49">
        <f t="shared" si="30"/>
        <v>15139.772222222222</v>
      </c>
      <c r="M287" s="49"/>
      <c r="N287" s="49"/>
      <c r="O287" s="49"/>
      <c r="P287" s="48"/>
      <c r="Q287" s="49"/>
      <c r="R287" s="49">
        <f t="shared" si="27"/>
        <v>1513.9772222222223</v>
      </c>
      <c r="S287" s="50">
        <f t="shared" si="28"/>
        <v>16653.749444444446</v>
      </c>
    </row>
    <row r="288" spans="1:19" s="51" customFormat="1" ht="52.5" customHeight="1" x14ac:dyDescent="0.2">
      <c r="A288" s="42">
        <f t="shared" si="29"/>
        <v>15</v>
      </c>
      <c r="B288" s="42"/>
      <c r="C288" s="43" t="s">
        <v>272</v>
      </c>
      <c r="D288" s="43" t="s">
        <v>42</v>
      </c>
      <c r="E288" s="43" t="s">
        <v>48</v>
      </c>
      <c r="F288" s="64" t="s">
        <v>273</v>
      </c>
      <c r="G288" s="45" t="s">
        <v>274</v>
      </c>
      <c r="H288" s="46" t="s">
        <v>46</v>
      </c>
      <c r="I288" s="46">
        <v>89016</v>
      </c>
      <c r="J288" s="47">
        <f t="shared" si="26"/>
        <v>1236.3333333333333</v>
      </c>
      <c r="K288" s="48">
        <v>17.7</v>
      </c>
      <c r="L288" s="49">
        <f t="shared" si="30"/>
        <v>21883.1</v>
      </c>
      <c r="M288" s="49"/>
      <c r="N288" s="49"/>
      <c r="O288" s="49"/>
      <c r="P288" s="48"/>
      <c r="Q288" s="49"/>
      <c r="R288" s="49">
        <f t="shared" si="27"/>
        <v>2188.31</v>
      </c>
      <c r="S288" s="50">
        <f t="shared" si="28"/>
        <v>24071.41</v>
      </c>
    </row>
    <row r="289" spans="1:19" s="51" customFormat="1" ht="76.5" x14ac:dyDescent="0.2">
      <c r="A289" s="42">
        <f t="shared" si="29"/>
        <v>16</v>
      </c>
      <c r="B289" s="43"/>
      <c r="C289" s="44" t="s">
        <v>275</v>
      </c>
      <c r="D289" s="43" t="s">
        <v>42</v>
      </c>
      <c r="E289" s="43" t="s">
        <v>235</v>
      </c>
      <c r="F289" s="43" t="s">
        <v>236</v>
      </c>
      <c r="G289" s="45" t="s">
        <v>237</v>
      </c>
      <c r="H289" s="46" t="s">
        <v>46</v>
      </c>
      <c r="I289" s="46">
        <v>92201</v>
      </c>
      <c r="J289" s="47">
        <v>1093.7777777777778</v>
      </c>
      <c r="K289" s="48">
        <v>16</v>
      </c>
      <c r="L289" s="49">
        <f t="shared" si="30"/>
        <v>17500.444444444445</v>
      </c>
      <c r="M289" s="49"/>
      <c r="N289" s="49"/>
      <c r="O289" s="49"/>
      <c r="P289" s="48"/>
      <c r="Q289" s="49"/>
      <c r="R289" s="49">
        <f t="shared" si="27"/>
        <v>1750.0444444444447</v>
      </c>
      <c r="S289" s="50">
        <f t="shared" si="28"/>
        <v>19250.488888888889</v>
      </c>
    </row>
    <row r="290" spans="1:19" s="51" customFormat="1" ht="50.25" customHeight="1" x14ac:dyDescent="0.2">
      <c r="A290" s="42">
        <f t="shared" si="29"/>
        <v>17</v>
      </c>
      <c r="B290" s="42"/>
      <c r="C290" s="43" t="s">
        <v>276</v>
      </c>
      <c r="D290" s="43" t="s">
        <v>42</v>
      </c>
      <c r="E290" s="43" t="s">
        <v>48</v>
      </c>
      <c r="F290" s="43" t="s">
        <v>242</v>
      </c>
      <c r="G290" s="45" t="s">
        <v>243</v>
      </c>
      <c r="H290" s="46" t="s">
        <v>46</v>
      </c>
      <c r="I290" s="46">
        <v>89016</v>
      </c>
      <c r="J290" s="47">
        <f t="shared" ref="J290:J302" si="31">I290/72</f>
        <v>1236.3333333333333</v>
      </c>
      <c r="K290" s="48">
        <v>9.1</v>
      </c>
      <c r="L290" s="49">
        <f t="shared" si="30"/>
        <v>11250.633333333331</v>
      </c>
      <c r="M290" s="49"/>
      <c r="N290" s="62"/>
      <c r="O290" s="49"/>
      <c r="P290" s="48"/>
      <c r="Q290" s="49"/>
      <c r="R290" s="49">
        <f t="shared" si="27"/>
        <v>1125.0633333333333</v>
      </c>
      <c r="S290" s="50">
        <f t="shared" si="28"/>
        <v>12375.696666666665</v>
      </c>
    </row>
    <row r="291" spans="1:19" s="51" customFormat="1" ht="44.25" customHeight="1" x14ac:dyDescent="0.2">
      <c r="A291" s="42">
        <f t="shared" si="29"/>
        <v>18</v>
      </c>
      <c r="B291" s="42"/>
      <c r="C291" s="43" t="s">
        <v>277</v>
      </c>
      <c r="D291" s="43" t="s">
        <v>42</v>
      </c>
      <c r="E291" s="43" t="s">
        <v>94</v>
      </c>
      <c r="F291" s="43" t="s">
        <v>95</v>
      </c>
      <c r="G291" s="45" t="s">
        <v>70</v>
      </c>
      <c r="H291" s="46" t="s">
        <v>46</v>
      </c>
      <c r="I291" s="46">
        <v>93971</v>
      </c>
      <c r="J291" s="47">
        <f t="shared" si="31"/>
        <v>1305.1527777777778</v>
      </c>
      <c r="K291" s="48">
        <v>9.6</v>
      </c>
      <c r="L291" s="49">
        <f t="shared" si="30"/>
        <v>12529.466666666667</v>
      </c>
      <c r="M291" s="49"/>
      <c r="N291" s="49"/>
      <c r="O291" s="49"/>
      <c r="P291" s="48"/>
      <c r="Q291" s="49"/>
      <c r="R291" s="49">
        <f t="shared" si="27"/>
        <v>1252.9466666666667</v>
      </c>
      <c r="S291" s="50">
        <f t="shared" si="28"/>
        <v>13782.413333333334</v>
      </c>
    </row>
    <row r="292" spans="1:19" s="51" customFormat="1" ht="51.75" customHeight="1" x14ac:dyDescent="0.2">
      <c r="A292" s="42">
        <f t="shared" si="29"/>
        <v>19</v>
      </c>
      <c r="B292" s="42"/>
      <c r="C292" s="43" t="s">
        <v>62</v>
      </c>
      <c r="D292" s="43" t="s">
        <v>42</v>
      </c>
      <c r="E292" s="43" t="s">
        <v>43</v>
      </c>
      <c r="F292" s="43" t="s">
        <v>99</v>
      </c>
      <c r="G292" s="45" t="s">
        <v>100</v>
      </c>
      <c r="H292" s="46" t="s">
        <v>46</v>
      </c>
      <c r="I292" s="46">
        <v>92201</v>
      </c>
      <c r="J292" s="47">
        <f t="shared" si="31"/>
        <v>1280.5694444444443</v>
      </c>
      <c r="K292" s="48">
        <v>7.2</v>
      </c>
      <c r="L292" s="49">
        <f t="shared" si="30"/>
        <v>9220.1</v>
      </c>
      <c r="M292" s="49"/>
      <c r="N292" s="49"/>
      <c r="O292" s="49"/>
      <c r="P292" s="48"/>
      <c r="Q292" s="49"/>
      <c r="R292" s="49">
        <f t="shared" si="27"/>
        <v>922.0100000000001</v>
      </c>
      <c r="S292" s="50">
        <f t="shared" si="28"/>
        <v>10142.11</v>
      </c>
    </row>
    <row r="293" spans="1:19" s="51" customFormat="1" ht="68.25" customHeight="1" x14ac:dyDescent="0.2">
      <c r="A293" s="42">
        <f t="shared" si="29"/>
        <v>20</v>
      </c>
      <c r="B293" s="42"/>
      <c r="C293" s="43" t="s">
        <v>82</v>
      </c>
      <c r="D293" s="43" t="s">
        <v>42</v>
      </c>
      <c r="E293" s="43" t="s">
        <v>102</v>
      </c>
      <c r="F293" s="43" t="s">
        <v>103</v>
      </c>
      <c r="G293" s="45" t="s">
        <v>104</v>
      </c>
      <c r="H293" s="46" t="s">
        <v>46</v>
      </c>
      <c r="I293" s="46">
        <v>77867</v>
      </c>
      <c r="J293" s="47">
        <f t="shared" si="31"/>
        <v>1081.4861111111111</v>
      </c>
      <c r="K293" s="48">
        <v>7.2</v>
      </c>
      <c r="L293" s="49">
        <f t="shared" si="30"/>
        <v>7786.7</v>
      </c>
      <c r="M293" s="59"/>
      <c r="N293" s="59"/>
      <c r="O293" s="59"/>
      <c r="P293" s="48"/>
      <c r="Q293" s="59"/>
      <c r="R293" s="49">
        <f t="shared" si="27"/>
        <v>778.67000000000007</v>
      </c>
      <c r="S293" s="50">
        <f t="shared" si="28"/>
        <v>8565.369999999999</v>
      </c>
    </row>
    <row r="294" spans="1:19" s="51" customFormat="1" ht="75.75" customHeight="1" x14ac:dyDescent="0.2">
      <c r="A294" s="42">
        <f t="shared" si="29"/>
        <v>21</v>
      </c>
      <c r="B294" s="42"/>
      <c r="C294" s="43" t="s">
        <v>244</v>
      </c>
      <c r="D294" s="43" t="s">
        <v>42</v>
      </c>
      <c r="E294" s="43" t="s">
        <v>235</v>
      </c>
      <c r="F294" s="43" t="s">
        <v>245</v>
      </c>
      <c r="G294" s="45" t="s">
        <v>70</v>
      </c>
      <c r="H294" s="46" t="s">
        <v>46</v>
      </c>
      <c r="I294" s="46">
        <v>93971</v>
      </c>
      <c r="J294" s="48">
        <f t="shared" si="31"/>
        <v>1305.1527777777778</v>
      </c>
      <c r="K294" s="48"/>
      <c r="L294" s="49"/>
      <c r="M294" s="49">
        <v>4424</v>
      </c>
      <c r="N294" s="49"/>
      <c r="O294" s="49"/>
      <c r="P294" s="48"/>
      <c r="Q294" s="49"/>
      <c r="R294" s="49">
        <f t="shared" si="27"/>
        <v>0</v>
      </c>
      <c r="S294" s="50">
        <f t="shared" si="28"/>
        <v>4424</v>
      </c>
    </row>
    <row r="295" spans="1:19" s="51" customFormat="1" ht="54" customHeight="1" x14ac:dyDescent="0.2">
      <c r="A295" s="42">
        <f t="shared" si="29"/>
        <v>22</v>
      </c>
      <c r="B295" s="42"/>
      <c r="C295" s="43" t="s">
        <v>276</v>
      </c>
      <c r="D295" s="43" t="s">
        <v>42</v>
      </c>
      <c r="E295" s="43" t="s">
        <v>48</v>
      </c>
      <c r="F295" s="43" t="s">
        <v>212</v>
      </c>
      <c r="G295" s="45" t="s">
        <v>162</v>
      </c>
      <c r="H295" s="46" t="s">
        <v>46</v>
      </c>
      <c r="I295" s="46">
        <v>84061</v>
      </c>
      <c r="J295" s="47">
        <f t="shared" si="31"/>
        <v>1167.5138888888889</v>
      </c>
      <c r="K295" s="48">
        <v>16</v>
      </c>
      <c r="L295" s="49">
        <f t="shared" si="30"/>
        <v>18680.222222222223</v>
      </c>
      <c r="M295" s="49"/>
      <c r="N295" s="49"/>
      <c r="O295" s="49"/>
      <c r="P295" s="48"/>
      <c r="Q295" s="49"/>
      <c r="R295" s="49">
        <f t="shared" si="27"/>
        <v>1868.0222222222224</v>
      </c>
      <c r="S295" s="50">
        <f t="shared" si="28"/>
        <v>20548.244444444445</v>
      </c>
    </row>
    <row r="296" spans="1:19" s="51" customFormat="1" ht="56.25" customHeight="1" x14ac:dyDescent="0.2">
      <c r="A296" s="42">
        <f t="shared" si="29"/>
        <v>23</v>
      </c>
      <c r="B296" s="42"/>
      <c r="C296" s="43" t="s">
        <v>278</v>
      </c>
      <c r="D296" s="43" t="s">
        <v>42</v>
      </c>
      <c r="E296" s="43" t="s">
        <v>106</v>
      </c>
      <c r="F296" s="43" t="s">
        <v>107</v>
      </c>
      <c r="G296" s="45" t="s">
        <v>70</v>
      </c>
      <c r="H296" s="46" t="s">
        <v>46</v>
      </c>
      <c r="I296" s="46">
        <v>93971</v>
      </c>
      <c r="J296" s="47">
        <f t="shared" si="31"/>
        <v>1305.1527777777778</v>
      </c>
      <c r="K296" s="48">
        <v>5.4</v>
      </c>
      <c r="L296" s="49">
        <f t="shared" si="30"/>
        <v>7047.8250000000007</v>
      </c>
      <c r="M296" s="49"/>
      <c r="N296" s="49"/>
      <c r="O296" s="49"/>
      <c r="P296" s="48"/>
      <c r="Q296" s="49"/>
      <c r="R296" s="49">
        <f t="shared" si="27"/>
        <v>704.78250000000014</v>
      </c>
      <c r="S296" s="50">
        <f t="shared" si="28"/>
        <v>7752.607500000001</v>
      </c>
    </row>
    <row r="297" spans="1:19" s="51" customFormat="1" ht="76.5" customHeight="1" x14ac:dyDescent="0.2">
      <c r="A297" s="42">
        <f t="shared" si="29"/>
        <v>24</v>
      </c>
      <c r="B297" s="42"/>
      <c r="C297" s="43" t="s">
        <v>248</v>
      </c>
      <c r="D297" s="43" t="s">
        <v>42</v>
      </c>
      <c r="E297" s="64" t="s">
        <v>279</v>
      </c>
      <c r="F297" s="64" t="s">
        <v>250</v>
      </c>
      <c r="G297" s="45" t="s">
        <v>251</v>
      </c>
      <c r="H297" s="46" t="s">
        <v>46</v>
      </c>
      <c r="I297" s="46">
        <v>90609</v>
      </c>
      <c r="J297" s="47">
        <f t="shared" si="31"/>
        <v>1258.4583333333333</v>
      </c>
      <c r="K297" s="61">
        <v>4.5999999999999996</v>
      </c>
      <c r="L297" s="49">
        <f t="shared" si="30"/>
        <v>5788.9083333333328</v>
      </c>
      <c r="M297" s="62"/>
      <c r="N297" s="62"/>
      <c r="O297" s="62"/>
      <c r="P297" s="61"/>
      <c r="Q297" s="62"/>
      <c r="R297" s="49">
        <f t="shared" si="27"/>
        <v>578.89083333333326</v>
      </c>
      <c r="S297" s="50">
        <f t="shared" si="28"/>
        <v>6367.7991666666658</v>
      </c>
    </row>
    <row r="298" spans="1:19" s="56" customFormat="1" ht="53.25" customHeight="1" x14ac:dyDescent="0.25">
      <c r="A298" s="42">
        <f t="shared" si="29"/>
        <v>25</v>
      </c>
      <c r="B298" s="42"/>
      <c r="C298" s="43" t="s">
        <v>137</v>
      </c>
      <c r="D298" s="43" t="s">
        <v>42</v>
      </c>
      <c r="E298" s="43" t="s">
        <v>252</v>
      </c>
      <c r="F298" s="43" t="s">
        <v>253</v>
      </c>
      <c r="G298" s="45" t="s">
        <v>70</v>
      </c>
      <c r="H298" s="46" t="s">
        <v>46</v>
      </c>
      <c r="I298" s="46">
        <v>93971</v>
      </c>
      <c r="J298" s="47">
        <f t="shared" si="31"/>
        <v>1305.1527777777778</v>
      </c>
      <c r="K298" s="48">
        <v>22.5</v>
      </c>
      <c r="L298" s="49">
        <f t="shared" si="30"/>
        <v>29365.9375</v>
      </c>
      <c r="M298" s="49"/>
      <c r="N298" s="49"/>
      <c r="O298" s="49"/>
      <c r="P298" s="48"/>
      <c r="Q298" s="49"/>
      <c r="R298" s="49">
        <f t="shared" si="27"/>
        <v>2936.59375</v>
      </c>
      <c r="S298" s="50">
        <f t="shared" si="28"/>
        <v>32302.53125</v>
      </c>
    </row>
    <row r="299" spans="1:19" ht="63.75" customHeight="1" x14ac:dyDescent="0.2">
      <c r="A299" s="42">
        <f t="shared" si="29"/>
        <v>26</v>
      </c>
      <c r="B299" s="42"/>
      <c r="C299" s="43" t="s">
        <v>280</v>
      </c>
      <c r="D299" s="43" t="s">
        <v>42</v>
      </c>
      <c r="E299" s="43" t="s">
        <v>43</v>
      </c>
      <c r="F299" s="43" t="s">
        <v>281</v>
      </c>
      <c r="G299" s="45" t="s">
        <v>282</v>
      </c>
      <c r="H299" s="46" t="s">
        <v>46</v>
      </c>
      <c r="I299" s="46">
        <v>85653</v>
      </c>
      <c r="J299" s="47">
        <f t="shared" si="31"/>
        <v>1189.625</v>
      </c>
      <c r="K299" s="61">
        <v>9</v>
      </c>
      <c r="L299" s="49">
        <f t="shared" si="30"/>
        <v>10706.625</v>
      </c>
      <c r="M299" s="62"/>
      <c r="N299" s="62"/>
      <c r="O299" s="49"/>
      <c r="P299" s="48"/>
      <c r="Q299" s="49"/>
      <c r="R299" s="49">
        <f t="shared" si="27"/>
        <v>1070.6625000000001</v>
      </c>
      <c r="S299" s="50">
        <f t="shared" si="28"/>
        <v>11777.2875</v>
      </c>
    </row>
    <row r="300" spans="1:19" s="51" customFormat="1" ht="67.5" customHeight="1" x14ac:dyDescent="0.2">
      <c r="A300" s="42">
        <f t="shared" si="29"/>
        <v>27</v>
      </c>
      <c r="B300" s="42"/>
      <c r="C300" s="43" t="s">
        <v>283</v>
      </c>
      <c r="D300" s="43" t="s">
        <v>42</v>
      </c>
      <c r="E300" s="43" t="s">
        <v>195</v>
      </c>
      <c r="F300" s="43" t="s">
        <v>196</v>
      </c>
      <c r="G300" s="45" t="s">
        <v>197</v>
      </c>
      <c r="H300" s="46" t="s">
        <v>46</v>
      </c>
      <c r="I300" s="46">
        <v>87246</v>
      </c>
      <c r="J300" s="47">
        <f t="shared" si="31"/>
        <v>1211.75</v>
      </c>
      <c r="K300" s="48">
        <v>4.8</v>
      </c>
      <c r="L300" s="49">
        <f t="shared" si="30"/>
        <v>5816.4</v>
      </c>
      <c r="M300" s="49"/>
      <c r="N300" s="49"/>
      <c r="O300" s="49"/>
      <c r="P300" s="48"/>
      <c r="Q300" s="49"/>
      <c r="R300" s="49">
        <f t="shared" si="27"/>
        <v>581.64</v>
      </c>
      <c r="S300" s="50">
        <f t="shared" si="28"/>
        <v>6398.04</v>
      </c>
    </row>
    <row r="301" spans="1:19" s="51" customFormat="1" ht="42.75" customHeight="1" x14ac:dyDescent="0.2">
      <c r="A301" s="42">
        <f t="shared" si="29"/>
        <v>28</v>
      </c>
      <c r="B301" s="42"/>
      <c r="C301" s="43" t="s">
        <v>62</v>
      </c>
      <c r="D301" s="43" t="s">
        <v>42</v>
      </c>
      <c r="E301" s="43" t="s">
        <v>94</v>
      </c>
      <c r="F301" s="43" t="s">
        <v>214</v>
      </c>
      <c r="G301" s="45" t="s">
        <v>70</v>
      </c>
      <c r="H301" s="46" t="s">
        <v>46</v>
      </c>
      <c r="I301" s="46">
        <v>93971</v>
      </c>
      <c r="J301" s="47">
        <f t="shared" si="31"/>
        <v>1305.1527777777778</v>
      </c>
      <c r="K301" s="61">
        <v>7.2</v>
      </c>
      <c r="L301" s="49">
        <f t="shared" si="30"/>
        <v>9397.1</v>
      </c>
      <c r="M301" s="62"/>
      <c r="N301" s="62"/>
      <c r="O301" s="62"/>
      <c r="P301" s="61"/>
      <c r="Q301" s="62"/>
      <c r="R301" s="49">
        <f t="shared" si="27"/>
        <v>939.71</v>
      </c>
      <c r="S301" s="50">
        <f t="shared" si="28"/>
        <v>10336.810000000001</v>
      </c>
    </row>
    <row r="302" spans="1:19" s="51" customFormat="1" ht="41.25" customHeight="1" thickBot="1" x14ac:dyDescent="0.25">
      <c r="A302" s="42">
        <f t="shared" si="29"/>
        <v>29</v>
      </c>
      <c r="B302" s="63"/>
      <c r="C302" s="102" t="s">
        <v>215</v>
      </c>
      <c r="D302" s="103" t="s">
        <v>42</v>
      </c>
      <c r="E302" s="102"/>
      <c r="F302" s="102"/>
      <c r="G302" s="65" t="s">
        <v>125</v>
      </c>
      <c r="H302" s="66" t="s">
        <v>46</v>
      </c>
      <c r="I302" s="66">
        <v>85653</v>
      </c>
      <c r="J302" s="47">
        <f t="shared" si="31"/>
        <v>1189.625</v>
      </c>
      <c r="K302" s="61">
        <v>145</v>
      </c>
      <c r="L302" s="49">
        <f t="shared" si="30"/>
        <v>172495.625</v>
      </c>
      <c r="M302" s="62"/>
      <c r="N302" s="62"/>
      <c r="O302" s="62"/>
      <c r="P302" s="61"/>
      <c r="Q302" s="62"/>
      <c r="R302" s="49">
        <f t="shared" si="27"/>
        <v>17249.5625</v>
      </c>
      <c r="S302" s="50">
        <f t="shared" si="28"/>
        <v>189745.1875</v>
      </c>
    </row>
    <row r="303" spans="1:19" ht="13.5" thickBot="1" x14ac:dyDescent="0.25">
      <c r="A303" s="89" t="s">
        <v>126</v>
      </c>
      <c r="B303" s="90"/>
      <c r="C303" s="70"/>
      <c r="D303" s="70"/>
      <c r="E303" s="70"/>
      <c r="F303" s="70"/>
      <c r="G303" s="71"/>
      <c r="H303" s="71"/>
      <c r="I303" s="71"/>
      <c r="J303" s="72"/>
      <c r="K303" s="72">
        <f>SUM(K275:K302)</f>
        <v>453.69999999999993</v>
      </c>
      <c r="L303" s="73">
        <f>SUM(L275:L302)</f>
        <v>558683.77222222229</v>
      </c>
      <c r="M303" s="73">
        <f>SUM(M274:M302)</f>
        <v>13272</v>
      </c>
      <c r="N303" s="73">
        <f>SUM(N275:N302)</f>
        <v>4424</v>
      </c>
      <c r="O303" s="73"/>
      <c r="P303" s="72">
        <f>SUM(P275:P302)</f>
        <v>0</v>
      </c>
      <c r="Q303" s="73">
        <f>SUM(Q275:Q302)</f>
        <v>0</v>
      </c>
      <c r="R303" s="73">
        <f>SUM(R275:R302)</f>
        <v>55868.377222222218</v>
      </c>
      <c r="S303" s="91">
        <f>SUM(S274:S302)</f>
        <v>632248.14944444434</v>
      </c>
    </row>
    <row r="304" spans="1:19" x14ac:dyDescent="0.2">
      <c r="A304" s="9"/>
      <c r="B304" s="9"/>
      <c r="C304" s="9"/>
      <c r="D304" s="9"/>
      <c r="E304" s="9"/>
      <c r="F304" s="9"/>
      <c r="G304" s="11"/>
      <c r="H304" s="11"/>
      <c r="I304" s="11"/>
      <c r="J304" s="5"/>
      <c r="K304" s="5"/>
      <c r="L304" s="4"/>
      <c r="M304" s="5"/>
      <c r="N304" s="4"/>
      <c r="O304" s="5"/>
      <c r="P304" s="4"/>
      <c r="Q304" s="4"/>
      <c r="R304" s="4"/>
      <c r="S304" s="4"/>
    </row>
    <row r="305" spans="1:19" x14ac:dyDescent="0.2">
      <c r="A305" s="9"/>
      <c r="B305" s="9"/>
      <c r="C305" s="9"/>
      <c r="D305" s="9"/>
      <c r="E305" s="9"/>
      <c r="F305" s="9"/>
      <c r="G305" s="11"/>
      <c r="H305" s="11"/>
      <c r="I305" s="11"/>
      <c r="J305" s="5"/>
      <c r="K305" s="5"/>
      <c r="L305" s="4"/>
      <c r="M305" s="5"/>
      <c r="N305" s="4"/>
      <c r="O305" s="5"/>
      <c r="P305" s="4"/>
      <c r="Q305" s="20"/>
      <c r="R305" s="104">
        <f>R267/R266*100</f>
        <v>100</v>
      </c>
      <c r="S305" s="4">
        <f>S303*R305%</f>
        <v>632248.14944444434</v>
      </c>
    </row>
    <row r="306" spans="1:19" x14ac:dyDescent="0.2">
      <c r="A306" s="9"/>
      <c r="B306" s="9"/>
      <c r="C306" s="9"/>
      <c r="D306" s="9"/>
      <c r="E306" s="9"/>
      <c r="F306" s="9"/>
      <c r="G306" s="11"/>
      <c r="H306" s="11"/>
      <c r="I306" s="11"/>
      <c r="J306" s="5"/>
      <c r="K306" s="5"/>
      <c r="L306" s="4"/>
      <c r="M306" s="5"/>
      <c r="N306" s="4"/>
      <c r="O306" s="5"/>
      <c r="P306" s="4"/>
      <c r="Q306" s="4"/>
      <c r="R306" s="104">
        <f>100-R305</f>
        <v>0</v>
      </c>
      <c r="S306" s="4">
        <f>S303-S305</f>
        <v>0</v>
      </c>
    </row>
    <row r="307" spans="1:19" x14ac:dyDescent="0.2">
      <c r="A307" s="9"/>
      <c r="B307" s="9"/>
      <c r="C307" s="9"/>
      <c r="D307" s="9"/>
      <c r="E307" s="9"/>
      <c r="F307" s="9"/>
      <c r="G307" s="11"/>
      <c r="H307" s="11"/>
      <c r="I307" s="11"/>
      <c r="J307" s="5"/>
      <c r="K307" s="5"/>
      <c r="L307" s="4"/>
      <c r="M307" s="5"/>
      <c r="N307" s="4"/>
      <c r="O307" s="5"/>
      <c r="P307" s="4"/>
      <c r="Q307" s="4"/>
      <c r="R307" s="104">
        <f>SUM(R305:R306)</f>
        <v>100</v>
      </c>
      <c r="S307" s="4">
        <f>SUM(S305:S306)</f>
        <v>632248.14944444434</v>
      </c>
    </row>
    <row r="308" spans="1:19" x14ac:dyDescent="0.2">
      <c r="A308" s="9"/>
      <c r="B308" s="9"/>
      <c r="C308" s="9" t="s">
        <v>127</v>
      </c>
      <c r="D308" s="9"/>
      <c r="E308" s="9"/>
      <c r="F308" s="9"/>
      <c r="G308" s="11"/>
      <c r="H308" s="11"/>
      <c r="I308" s="11"/>
      <c r="J308" s="5"/>
      <c r="K308" s="5"/>
      <c r="L308" s="4"/>
      <c r="M308" s="5"/>
      <c r="N308" s="4"/>
      <c r="O308" s="5"/>
      <c r="P308" s="4"/>
      <c r="Q308" s="4"/>
      <c r="R308" s="4"/>
      <c r="S308" s="4"/>
    </row>
    <row r="309" spans="1:19" x14ac:dyDescent="0.2">
      <c r="A309" s="9"/>
      <c r="B309" s="9"/>
      <c r="C309" s="9"/>
      <c r="D309" s="9"/>
      <c r="E309" s="9"/>
      <c r="F309" s="9"/>
      <c r="G309" s="11"/>
      <c r="H309" s="11"/>
      <c r="I309" s="11"/>
      <c r="J309" s="5"/>
      <c r="K309" s="5"/>
      <c r="L309" s="4"/>
      <c r="M309" s="5"/>
      <c r="N309" s="4"/>
      <c r="O309" s="5"/>
      <c r="P309" s="4"/>
      <c r="Q309" s="4"/>
      <c r="R309" s="4"/>
      <c r="S309" s="4"/>
    </row>
    <row r="310" spans="1:19" x14ac:dyDescent="0.2">
      <c r="A310" s="9"/>
      <c r="B310" s="9"/>
      <c r="C310" s="9" t="s">
        <v>216</v>
      </c>
      <c r="D310" s="9"/>
      <c r="E310" s="9"/>
      <c r="F310" s="11"/>
      <c r="G310" s="11"/>
      <c r="H310" s="11"/>
      <c r="I310" s="11"/>
      <c r="J310" s="5"/>
      <c r="K310" s="5"/>
      <c r="L310" s="4"/>
      <c r="M310" s="5"/>
      <c r="N310" s="4"/>
      <c r="O310" s="5"/>
      <c r="P310" s="4"/>
      <c r="Q310" s="4"/>
      <c r="R310" s="4"/>
      <c r="S310" s="4"/>
    </row>
    <row r="311" spans="1:19" x14ac:dyDescent="0.2">
      <c r="A311" s="9"/>
      <c r="B311" s="9"/>
      <c r="C311" s="9"/>
      <c r="D311" s="9"/>
      <c r="E311" s="9"/>
      <c r="F311" s="11"/>
      <c r="G311" s="11"/>
      <c r="H311" s="11"/>
      <c r="I311" s="11"/>
      <c r="J311" s="5"/>
      <c r="K311" s="5"/>
      <c r="L311" s="4"/>
      <c r="M311" s="5"/>
      <c r="N311" s="4"/>
      <c r="O311" s="5"/>
      <c r="P311" s="4"/>
      <c r="Q311" s="4"/>
      <c r="R311" s="4"/>
      <c r="S311" s="4"/>
    </row>
    <row r="312" spans="1:19" x14ac:dyDescent="0.2">
      <c r="A312" s="9"/>
      <c r="B312" s="9"/>
      <c r="C312" s="9"/>
      <c r="D312" s="9"/>
      <c r="E312" s="9"/>
      <c r="F312" s="11"/>
      <c r="G312" s="11"/>
      <c r="H312" s="11"/>
      <c r="I312" s="11"/>
      <c r="J312" s="5"/>
      <c r="K312" s="5"/>
      <c r="L312" s="4"/>
      <c r="M312" s="5"/>
      <c r="N312" s="4"/>
      <c r="O312" s="5"/>
      <c r="P312" s="4"/>
      <c r="Q312" s="4"/>
      <c r="R312" s="4"/>
      <c r="S312" s="4"/>
    </row>
    <row r="313" spans="1:19" x14ac:dyDescent="0.2">
      <c r="A313" s="9"/>
      <c r="B313" s="9"/>
      <c r="C313" s="9"/>
      <c r="D313" s="9"/>
      <c r="E313" s="9"/>
      <c r="F313" s="11"/>
      <c r="G313" s="11"/>
      <c r="H313" s="11"/>
      <c r="I313" s="11"/>
      <c r="J313" s="5"/>
      <c r="K313" s="5"/>
      <c r="L313" s="4"/>
      <c r="M313" s="5"/>
      <c r="N313" s="4"/>
      <c r="O313" s="5"/>
      <c r="P313" s="4"/>
      <c r="Q313" s="4"/>
      <c r="R313" s="4"/>
      <c r="S313" s="4"/>
    </row>
    <row r="314" spans="1:19" x14ac:dyDescent="0.2">
      <c r="A314" s="9"/>
      <c r="B314" s="9"/>
      <c r="C314" s="9"/>
      <c r="D314" s="9"/>
      <c r="E314" s="9"/>
      <c r="F314" s="11"/>
      <c r="G314" s="11"/>
      <c r="H314" s="11"/>
      <c r="I314" s="11"/>
      <c r="J314" s="5"/>
      <c r="K314" s="5"/>
      <c r="L314" s="4"/>
      <c r="M314" s="5"/>
      <c r="N314" s="4"/>
      <c r="O314" s="5"/>
      <c r="P314" s="4"/>
      <c r="Q314" s="4"/>
      <c r="R314" s="4"/>
      <c r="S314" s="4"/>
    </row>
    <row r="315" spans="1:19" x14ac:dyDescent="0.2">
      <c r="A315" s="1" t="s">
        <v>0</v>
      </c>
      <c r="B315" s="1"/>
      <c r="C315" s="1"/>
      <c r="D315" s="2"/>
      <c r="E315" s="3" t="s">
        <v>284</v>
      </c>
      <c r="F315" s="3"/>
      <c r="G315" s="3"/>
      <c r="H315" s="3"/>
      <c r="I315" s="3"/>
      <c r="J315" s="3"/>
      <c r="K315" s="3"/>
      <c r="L315" s="4"/>
      <c r="M315" s="5"/>
      <c r="N315" s="6" t="s">
        <v>2</v>
      </c>
      <c r="O315" s="6"/>
      <c r="P315" s="6"/>
      <c r="Q315" s="6"/>
      <c r="R315" s="6"/>
      <c r="S315" s="6"/>
    </row>
    <row r="316" spans="1:19" ht="36.75" customHeight="1" x14ac:dyDescent="0.2">
      <c r="A316" s="8" t="s">
        <v>3</v>
      </c>
      <c r="B316" s="8"/>
      <c r="C316" s="8"/>
      <c r="D316" s="2"/>
      <c r="E316" s="2"/>
      <c r="F316" s="9"/>
      <c r="G316" s="10"/>
      <c r="H316" s="11"/>
      <c r="I316" s="11"/>
      <c r="J316" s="5"/>
      <c r="K316" s="5"/>
      <c r="L316" s="4"/>
      <c r="N316" s="12" t="s">
        <v>4</v>
      </c>
      <c r="O316" s="12"/>
      <c r="P316" s="12"/>
      <c r="Q316" s="12"/>
      <c r="R316" s="12"/>
      <c r="S316" s="12"/>
    </row>
    <row r="317" spans="1:19" x14ac:dyDescent="0.2">
      <c r="A317" s="2"/>
      <c r="B317" s="2"/>
      <c r="C317" s="2"/>
      <c r="D317" s="2"/>
      <c r="E317" s="3" t="s">
        <v>5</v>
      </c>
      <c r="F317" s="3"/>
      <c r="G317" s="3"/>
      <c r="H317" s="3"/>
      <c r="I317" s="3"/>
      <c r="J317" s="3"/>
      <c r="K317" s="3"/>
      <c r="L317" s="3"/>
      <c r="M317" s="5"/>
      <c r="N317" s="13"/>
      <c r="O317" s="13"/>
      <c r="P317" s="13"/>
      <c r="Q317" s="14"/>
      <c r="R317" s="15"/>
      <c r="S317" s="16"/>
    </row>
    <row r="318" spans="1:19" x14ac:dyDescent="0.2">
      <c r="A318" s="3" t="s">
        <v>132</v>
      </c>
      <c r="B318" s="3"/>
      <c r="C318" s="3"/>
      <c r="D318" s="3"/>
      <c r="E318" s="2"/>
      <c r="F318" s="9" t="s">
        <v>7</v>
      </c>
      <c r="G318" s="9"/>
      <c r="H318" s="9"/>
      <c r="I318" s="9"/>
      <c r="J318" s="5"/>
      <c r="K318" s="5"/>
      <c r="L318" s="4"/>
      <c r="M318" s="5"/>
      <c r="N318" s="17" t="s">
        <v>256</v>
      </c>
      <c r="O318" s="17"/>
      <c r="P318" s="17"/>
      <c r="Q318" s="17"/>
      <c r="R318" s="17"/>
      <c r="S318" s="17"/>
    </row>
    <row r="319" spans="1:19" x14ac:dyDescent="0.2">
      <c r="A319" s="18"/>
      <c r="B319" s="18"/>
      <c r="C319" s="18"/>
      <c r="D319" s="18"/>
      <c r="E319" s="2"/>
      <c r="F319" s="9"/>
      <c r="G319" s="9"/>
      <c r="H319" s="9"/>
      <c r="I319" s="9"/>
      <c r="J319" s="5"/>
      <c r="K319" s="5"/>
      <c r="L319" s="4"/>
      <c r="M319" s="5"/>
      <c r="N319" s="19"/>
      <c r="O319" s="19"/>
      <c r="P319" s="19"/>
      <c r="Q319" s="19"/>
      <c r="R319" s="19"/>
      <c r="S319" s="19"/>
    </row>
    <row r="320" spans="1:19" x14ac:dyDescent="0.2">
      <c r="A320" s="9"/>
      <c r="B320" s="9"/>
      <c r="C320" s="9"/>
      <c r="D320" s="9"/>
      <c r="E320" s="9"/>
      <c r="F320" s="9"/>
      <c r="G320" s="11"/>
      <c r="H320" s="11"/>
      <c r="I320" s="11"/>
      <c r="J320" s="5"/>
      <c r="K320" s="5"/>
      <c r="L320" s="4"/>
      <c r="M320" s="5"/>
      <c r="N320" s="20"/>
      <c r="O320" s="21"/>
      <c r="P320" s="20"/>
      <c r="Q320" s="20"/>
      <c r="R320" s="20"/>
      <c r="S320" s="4"/>
    </row>
    <row r="321" spans="1:19" x14ac:dyDescent="0.2">
      <c r="A321" s="9"/>
      <c r="B321" s="9"/>
      <c r="C321" s="9"/>
      <c r="D321" s="9"/>
      <c r="E321" s="9"/>
      <c r="F321" s="2" t="s">
        <v>9</v>
      </c>
      <c r="G321" s="9"/>
      <c r="H321" s="9"/>
      <c r="I321" s="9"/>
      <c r="J321" s="9"/>
      <c r="K321" s="5"/>
      <c r="L321" s="4"/>
      <c r="M321" s="5"/>
      <c r="N321" s="4" t="s">
        <v>10</v>
      </c>
      <c r="O321" s="5"/>
      <c r="P321" s="4"/>
      <c r="Q321" s="4"/>
      <c r="R321" s="4"/>
      <c r="S321" s="4"/>
    </row>
    <row r="322" spans="1:19" x14ac:dyDescent="0.2">
      <c r="A322" s="9"/>
      <c r="B322" s="9"/>
      <c r="C322" s="9"/>
      <c r="D322" s="9"/>
      <c r="E322" s="9"/>
      <c r="F322" s="9"/>
      <c r="G322" s="11"/>
      <c r="H322" s="11"/>
      <c r="I322" s="11"/>
      <c r="J322" s="5"/>
      <c r="K322" s="5"/>
      <c r="L322" s="4"/>
      <c r="M322" s="5"/>
      <c r="N322" s="4" t="s">
        <v>11</v>
      </c>
      <c r="O322" s="5"/>
      <c r="P322" s="4"/>
      <c r="Q322" s="4"/>
      <c r="R322" s="16" t="s">
        <v>12</v>
      </c>
      <c r="S322" s="4"/>
    </row>
    <row r="323" spans="1:19" ht="36.75" customHeight="1" x14ac:dyDescent="0.2">
      <c r="A323" s="9"/>
      <c r="B323" s="9"/>
      <c r="C323" s="9"/>
      <c r="D323" s="9"/>
      <c r="E323" s="9"/>
      <c r="F323" s="9"/>
      <c r="G323" s="11"/>
      <c r="H323" s="11"/>
      <c r="I323" s="11"/>
      <c r="J323" s="5"/>
      <c r="K323" s="5"/>
      <c r="L323" s="4"/>
      <c r="M323" s="5"/>
      <c r="N323" s="22" t="s">
        <v>257</v>
      </c>
      <c r="O323" s="22"/>
      <c r="P323" s="22"/>
      <c r="Q323" s="22"/>
      <c r="R323" s="22"/>
      <c r="S323" s="22"/>
    </row>
    <row r="324" spans="1:19" x14ac:dyDescent="0.2">
      <c r="A324" s="9"/>
      <c r="B324" s="9"/>
      <c r="C324" s="9"/>
      <c r="D324" s="9"/>
      <c r="E324" s="9"/>
      <c r="F324" s="9"/>
      <c r="G324" s="11"/>
      <c r="H324" s="11"/>
      <c r="I324" s="11"/>
      <c r="J324" s="5"/>
      <c r="K324" s="5"/>
      <c r="L324" s="4"/>
      <c r="M324" s="5"/>
      <c r="N324" s="22"/>
      <c r="O324" s="22"/>
      <c r="P324" s="22"/>
      <c r="Q324" s="22"/>
      <c r="R324" s="22"/>
      <c r="S324" s="22"/>
    </row>
    <row r="325" spans="1:19" x14ac:dyDescent="0.2">
      <c r="A325" s="9"/>
      <c r="B325" s="9"/>
      <c r="C325" s="9"/>
      <c r="D325" s="9"/>
      <c r="E325" s="9"/>
      <c r="F325" s="9"/>
      <c r="G325" s="11"/>
      <c r="H325" s="11"/>
      <c r="I325" s="11"/>
      <c r="J325" s="5"/>
      <c r="K325" s="5"/>
      <c r="L325" s="4"/>
      <c r="M325" s="5"/>
      <c r="N325" s="23" t="s">
        <v>14</v>
      </c>
      <c r="O325" s="23"/>
      <c r="P325" s="23"/>
      <c r="Q325" s="23"/>
      <c r="R325" s="24">
        <v>1</v>
      </c>
      <c r="S325" s="4"/>
    </row>
    <row r="326" spans="1:19" x14ac:dyDescent="0.2">
      <c r="A326" s="9"/>
      <c r="B326" s="9"/>
      <c r="C326" s="9"/>
      <c r="D326" s="9"/>
      <c r="E326" s="9"/>
      <c r="F326" s="9"/>
      <c r="G326" s="11"/>
      <c r="H326" s="11"/>
      <c r="I326" s="11"/>
      <c r="J326" s="5"/>
      <c r="K326" s="5"/>
      <c r="L326" s="4"/>
      <c r="M326" s="5"/>
      <c r="N326" s="4" t="s">
        <v>15</v>
      </c>
      <c r="O326" s="5"/>
      <c r="P326" s="4"/>
      <c r="Q326" s="4"/>
      <c r="R326" s="101" t="s">
        <v>285</v>
      </c>
      <c r="S326" s="4"/>
    </row>
    <row r="327" spans="1:19" x14ac:dyDescent="0.2">
      <c r="A327" s="9"/>
      <c r="B327" s="9"/>
      <c r="C327" s="9"/>
      <c r="D327" s="9"/>
      <c r="E327" s="9"/>
      <c r="F327" s="9"/>
      <c r="G327" s="11"/>
      <c r="H327" s="11"/>
      <c r="I327" s="11"/>
      <c r="J327" s="5"/>
      <c r="K327" s="5"/>
      <c r="L327" s="4"/>
      <c r="M327" s="5"/>
      <c r="N327" s="4" t="s">
        <v>16</v>
      </c>
      <c r="O327" s="5"/>
      <c r="P327" s="4"/>
      <c r="Q327" s="4"/>
      <c r="R327" s="16">
        <v>28</v>
      </c>
      <c r="S327" s="4"/>
    </row>
    <row r="328" spans="1:19" x14ac:dyDescent="0.2">
      <c r="A328" s="9"/>
      <c r="B328" s="9"/>
      <c r="C328" s="9"/>
      <c r="D328" s="9"/>
      <c r="E328" s="9"/>
      <c r="F328" s="9"/>
      <c r="G328" s="11"/>
      <c r="H328" s="11"/>
      <c r="I328" s="11"/>
      <c r="J328" s="5"/>
      <c r="K328" s="5"/>
      <c r="L328" s="4"/>
      <c r="M328" s="5"/>
      <c r="N328" s="4" t="s">
        <v>17</v>
      </c>
      <c r="O328" s="5"/>
      <c r="P328" s="4"/>
      <c r="Q328" s="4"/>
      <c r="R328" s="25">
        <v>25</v>
      </c>
      <c r="S328" s="4"/>
    </row>
    <row r="329" spans="1:19" x14ac:dyDescent="0.2">
      <c r="A329" s="9"/>
      <c r="B329" s="9"/>
      <c r="C329" s="9"/>
      <c r="D329" s="9"/>
      <c r="E329" s="9"/>
      <c r="F329" s="9"/>
      <c r="G329" s="11"/>
      <c r="H329" s="11"/>
      <c r="I329" s="11"/>
      <c r="J329" s="5"/>
      <c r="K329" s="5"/>
      <c r="L329" s="4"/>
      <c r="M329" s="5"/>
      <c r="N329" s="4" t="s">
        <v>18</v>
      </c>
      <c r="O329" s="5"/>
      <c r="P329" s="4"/>
      <c r="Q329" s="4"/>
      <c r="R329" s="16">
        <v>3</v>
      </c>
      <c r="S329" s="4"/>
    </row>
    <row r="330" spans="1:19" x14ac:dyDescent="0.2">
      <c r="A330" s="9"/>
      <c r="B330" s="9"/>
      <c r="C330" s="9"/>
      <c r="D330" s="9"/>
      <c r="E330" s="9"/>
      <c r="F330" s="9"/>
      <c r="G330" s="11"/>
      <c r="H330" s="11"/>
      <c r="I330" s="11"/>
      <c r="J330" s="5"/>
      <c r="K330" s="5"/>
      <c r="L330" s="4"/>
      <c r="M330" s="5"/>
      <c r="N330" s="4" t="s">
        <v>19</v>
      </c>
      <c r="O330" s="5"/>
      <c r="P330" s="4"/>
      <c r="Q330" s="4"/>
      <c r="R330" s="16">
        <v>2402</v>
      </c>
      <c r="S330" s="4"/>
    </row>
    <row r="331" spans="1:19" x14ac:dyDescent="0.2">
      <c r="A331" s="9"/>
      <c r="B331" s="9"/>
      <c r="C331" s="9"/>
      <c r="D331" s="9"/>
      <c r="E331" s="9"/>
      <c r="F331" s="9"/>
      <c r="G331" s="11"/>
      <c r="H331" s="11"/>
      <c r="I331" s="11"/>
      <c r="J331" s="5"/>
      <c r="K331" s="5"/>
      <c r="L331" s="4"/>
      <c r="M331" s="5"/>
      <c r="N331" s="4"/>
      <c r="O331" s="5"/>
      <c r="P331" s="4"/>
      <c r="Q331" s="4"/>
      <c r="R331" s="16"/>
      <c r="S331" s="4"/>
    </row>
    <row r="332" spans="1:19" ht="30" customHeight="1" x14ac:dyDescent="0.2">
      <c r="A332" s="26" t="s">
        <v>20</v>
      </c>
      <c r="B332" s="26" t="s">
        <v>21</v>
      </c>
      <c r="C332" s="26" t="s">
        <v>22</v>
      </c>
      <c r="D332" s="26" t="s">
        <v>23</v>
      </c>
      <c r="E332" s="26" t="s">
        <v>24</v>
      </c>
      <c r="F332" s="26" t="s">
        <v>25</v>
      </c>
      <c r="G332" s="26" t="s">
        <v>26</v>
      </c>
      <c r="H332" s="26" t="s">
        <v>27</v>
      </c>
      <c r="I332" s="26" t="s">
        <v>28</v>
      </c>
      <c r="J332" s="26" t="s">
        <v>29</v>
      </c>
      <c r="K332" s="26" t="s">
        <v>30</v>
      </c>
      <c r="L332" s="26" t="s">
        <v>31</v>
      </c>
      <c r="M332" s="27" t="s">
        <v>32</v>
      </c>
      <c r="N332" s="28"/>
      <c r="O332" s="28"/>
      <c r="P332" s="28"/>
      <c r="Q332" s="29"/>
      <c r="R332" s="30" t="s">
        <v>33</v>
      </c>
      <c r="S332" s="31" t="s">
        <v>34</v>
      </c>
    </row>
    <row r="333" spans="1:19" ht="30" customHeight="1" x14ac:dyDescent="0.2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3" t="s">
        <v>35</v>
      </c>
      <c r="N333" s="30" t="s">
        <v>36</v>
      </c>
      <c r="O333" s="27" t="s">
        <v>37</v>
      </c>
      <c r="P333" s="28"/>
      <c r="Q333" s="29"/>
      <c r="R333" s="34"/>
      <c r="S333" s="35"/>
    </row>
    <row r="334" spans="1:19" ht="69" customHeight="1" x14ac:dyDescent="0.2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7"/>
      <c r="N334" s="38"/>
      <c r="O334" s="39" t="s">
        <v>38</v>
      </c>
      <c r="P334" s="40" t="s">
        <v>39</v>
      </c>
      <c r="Q334" s="41" t="s">
        <v>40</v>
      </c>
      <c r="R334" s="38"/>
      <c r="S334" s="35"/>
    </row>
    <row r="335" spans="1:19" s="51" customFormat="1" ht="41.25" customHeight="1" x14ac:dyDescent="0.2">
      <c r="A335" s="105">
        <v>1</v>
      </c>
      <c r="B335" s="42"/>
      <c r="C335" s="43" t="s">
        <v>134</v>
      </c>
      <c r="D335" s="43" t="s">
        <v>42</v>
      </c>
      <c r="E335" s="43" t="s">
        <v>135</v>
      </c>
      <c r="F335" s="43" t="s">
        <v>136</v>
      </c>
      <c r="G335" s="45" t="s">
        <v>70</v>
      </c>
      <c r="H335" s="46" t="s">
        <v>46</v>
      </c>
      <c r="I335" s="46">
        <v>93971</v>
      </c>
      <c r="J335" s="47">
        <f t="shared" ref="J335:J360" si="32">I335/72</f>
        <v>1305.1527777777778</v>
      </c>
      <c r="K335" s="48">
        <v>8.8000000000000007</v>
      </c>
      <c r="L335" s="49">
        <f t="shared" ref="L335:L363" si="33">J335*K335</f>
        <v>11485.344444444447</v>
      </c>
      <c r="M335" s="59"/>
      <c r="N335" s="59"/>
      <c r="O335" s="59">
        <v>20</v>
      </c>
      <c r="P335" s="48">
        <v>8.8000000000000007</v>
      </c>
      <c r="Q335" s="49">
        <f>17697*20%/72*P335</f>
        <v>432.59333333333336</v>
      </c>
      <c r="R335" s="49">
        <f t="shared" ref="R335:R363" si="34">L335*10%</f>
        <v>1148.5344444444447</v>
      </c>
      <c r="S335" s="50">
        <f t="shared" ref="S335:S363" si="35">R335+Q335+N335+M335+L335</f>
        <v>13066.472222222224</v>
      </c>
    </row>
    <row r="336" spans="1:19" s="51" customFormat="1" ht="54" customHeight="1" x14ac:dyDescent="0.2">
      <c r="A336" s="105">
        <f>A335+1</f>
        <v>2</v>
      </c>
      <c r="B336" s="42"/>
      <c r="C336" s="43" t="s">
        <v>213</v>
      </c>
      <c r="D336" s="43" t="s">
        <v>42</v>
      </c>
      <c r="E336" s="43" t="s">
        <v>138</v>
      </c>
      <c r="F336" s="106" t="s">
        <v>139</v>
      </c>
      <c r="G336" s="45" t="s">
        <v>140</v>
      </c>
      <c r="H336" s="46" t="s">
        <v>46</v>
      </c>
      <c r="I336" s="46">
        <v>87246</v>
      </c>
      <c r="J336" s="47">
        <f t="shared" si="32"/>
        <v>1211.75</v>
      </c>
      <c r="K336" s="48">
        <v>14.4</v>
      </c>
      <c r="L336" s="49">
        <f t="shared" si="33"/>
        <v>17449.2</v>
      </c>
      <c r="M336" s="59"/>
      <c r="N336" s="59">
        <v>4424</v>
      </c>
      <c r="O336" s="59"/>
      <c r="P336" s="48"/>
      <c r="Q336" s="59"/>
      <c r="R336" s="49">
        <f t="shared" si="34"/>
        <v>1744.92</v>
      </c>
      <c r="S336" s="50">
        <f t="shared" si="35"/>
        <v>23618.120000000003</v>
      </c>
    </row>
    <row r="337" spans="1:19" s="51" customFormat="1" ht="59.25" customHeight="1" x14ac:dyDescent="0.2">
      <c r="A337" s="105">
        <f t="shared" ref="A337:A363" si="36">A336+1</f>
        <v>3</v>
      </c>
      <c r="B337" s="107"/>
      <c r="C337" s="43" t="s">
        <v>78</v>
      </c>
      <c r="D337" s="43" t="s">
        <v>42</v>
      </c>
      <c r="E337" s="43" t="s">
        <v>141</v>
      </c>
      <c r="F337" s="43" t="s">
        <v>142</v>
      </c>
      <c r="G337" s="45" t="s">
        <v>70</v>
      </c>
      <c r="H337" s="46" t="s">
        <v>46</v>
      </c>
      <c r="I337" s="46">
        <v>93971</v>
      </c>
      <c r="J337" s="47">
        <f t="shared" si="32"/>
        <v>1305.1527777777778</v>
      </c>
      <c r="K337" s="48">
        <v>6.4</v>
      </c>
      <c r="L337" s="49">
        <f t="shared" si="33"/>
        <v>8352.9777777777781</v>
      </c>
      <c r="M337" s="59"/>
      <c r="N337" s="59"/>
      <c r="O337" s="59"/>
      <c r="P337" s="48"/>
      <c r="Q337" s="59"/>
      <c r="R337" s="49">
        <f t="shared" si="34"/>
        <v>835.29777777777781</v>
      </c>
      <c r="S337" s="50">
        <f t="shared" si="35"/>
        <v>9188.2755555555559</v>
      </c>
    </row>
    <row r="338" spans="1:19" s="51" customFormat="1" ht="89.25" x14ac:dyDescent="0.2">
      <c r="A338" s="105">
        <f t="shared" si="36"/>
        <v>4</v>
      </c>
      <c r="B338" s="43"/>
      <c r="C338" s="43" t="s">
        <v>143</v>
      </c>
      <c r="D338" s="43" t="s">
        <v>42</v>
      </c>
      <c r="E338" s="43" t="s">
        <v>144</v>
      </c>
      <c r="F338" s="43" t="s">
        <v>145</v>
      </c>
      <c r="G338" s="45" t="s">
        <v>70</v>
      </c>
      <c r="H338" s="46" t="s">
        <v>46</v>
      </c>
      <c r="I338" s="46">
        <v>93971</v>
      </c>
      <c r="J338" s="47">
        <f t="shared" si="32"/>
        <v>1305.1527777777778</v>
      </c>
      <c r="K338" s="48">
        <v>8</v>
      </c>
      <c r="L338" s="49">
        <f t="shared" si="33"/>
        <v>10441.222222222223</v>
      </c>
      <c r="M338" s="59"/>
      <c r="N338" s="59"/>
      <c r="O338" s="59"/>
      <c r="P338" s="48"/>
      <c r="Q338" s="59"/>
      <c r="R338" s="49">
        <f t="shared" si="34"/>
        <v>1044.1222222222223</v>
      </c>
      <c r="S338" s="50">
        <f t="shared" si="35"/>
        <v>11485.344444444445</v>
      </c>
    </row>
    <row r="339" spans="1:19" s="51" customFormat="1" ht="48.75" customHeight="1" x14ac:dyDescent="0.2">
      <c r="A339" s="105">
        <f t="shared" si="36"/>
        <v>5</v>
      </c>
      <c r="B339" s="42"/>
      <c r="C339" s="43" t="s">
        <v>201</v>
      </c>
      <c r="D339" s="43" t="s">
        <v>42</v>
      </c>
      <c r="E339" s="107" t="s">
        <v>138</v>
      </c>
      <c r="F339" s="107" t="s">
        <v>147</v>
      </c>
      <c r="G339" s="45" t="s">
        <v>148</v>
      </c>
      <c r="H339" s="46" t="s">
        <v>46</v>
      </c>
      <c r="I339" s="46">
        <v>89016</v>
      </c>
      <c r="J339" s="47">
        <f t="shared" si="32"/>
        <v>1236.3333333333333</v>
      </c>
      <c r="K339" s="48">
        <v>14.4</v>
      </c>
      <c r="L339" s="49">
        <f t="shared" si="33"/>
        <v>17803.2</v>
      </c>
      <c r="M339" s="59"/>
      <c r="N339" s="59"/>
      <c r="O339" s="59"/>
      <c r="P339" s="48"/>
      <c r="Q339" s="59"/>
      <c r="R339" s="49">
        <f t="shared" si="34"/>
        <v>1780.3200000000002</v>
      </c>
      <c r="S339" s="50">
        <f t="shared" si="35"/>
        <v>19583.52</v>
      </c>
    </row>
    <row r="340" spans="1:19" s="51" customFormat="1" ht="51" x14ac:dyDescent="0.2">
      <c r="A340" s="105">
        <f t="shared" si="36"/>
        <v>6</v>
      </c>
      <c r="B340" s="42"/>
      <c r="C340" s="43" t="s">
        <v>202</v>
      </c>
      <c r="D340" s="43" t="s">
        <v>42</v>
      </c>
      <c r="E340" s="43" t="s">
        <v>48</v>
      </c>
      <c r="F340" s="43" t="s">
        <v>150</v>
      </c>
      <c r="G340" s="58" t="s">
        <v>151</v>
      </c>
      <c r="H340" s="46" t="s">
        <v>46</v>
      </c>
      <c r="I340" s="46">
        <v>84061</v>
      </c>
      <c r="J340" s="47">
        <f t="shared" si="32"/>
        <v>1167.5138888888889</v>
      </c>
      <c r="K340" s="48">
        <v>2</v>
      </c>
      <c r="L340" s="49">
        <f t="shared" si="33"/>
        <v>2335.0277777777778</v>
      </c>
      <c r="M340" s="59"/>
      <c r="N340" s="59"/>
      <c r="O340" s="59"/>
      <c r="P340" s="48"/>
      <c r="Q340" s="59"/>
      <c r="R340" s="49">
        <f t="shared" si="34"/>
        <v>233.50277777777779</v>
      </c>
      <c r="S340" s="50">
        <f t="shared" si="35"/>
        <v>2568.5305555555556</v>
      </c>
    </row>
    <row r="341" spans="1:19" s="51" customFormat="1" ht="63.75" x14ac:dyDescent="0.2">
      <c r="A341" s="105">
        <f t="shared" si="36"/>
        <v>7</v>
      </c>
      <c r="B341" s="43"/>
      <c r="C341" s="43" t="s">
        <v>152</v>
      </c>
      <c r="D341" s="43" t="s">
        <v>42</v>
      </c>
      <c r="E341" s="43" t="s">
        <v>153</v>
      </c>
      <c r="F341" s="43" t="s">
        <v>154</v>
      </c>
      <c r="G341" s="45" t="s">
        <v>155</v>
      </c>
      <c r="H341" s="46" t="s">
        <v>46</v>
      </c>
      <c r="I341" s="46">
        <v>93971</v>
      </c>
      <c r="J341" s="47">
        <f t="shared" si="32"/>
        <v>1305.1527777777778</v>
      </c>
      <c r="K341" s="48">
        <v>20</v>
      </c>
      <c r="L341" s="49">
        <f t="shared" si="33"/>
        <v>26103.055555555555</v>
      </c>
      <c r="M341" s="59"/>
      <c r="N341" s="59"/>
      <c r="O341" s="59"/>
      <c r="P341" s="48"/>
      <c r="Q341" s="59"/>
      <c r="R341" s="49">
        <f t="shared" si="34"/>
        <v>2610.3055555555557</v>
      </c>
      <c r="S341" s="50">
        <f t="shared" si="35"/>
        <v>28713.361111111109</v>
      </c>
    </row>
    <row r="342" spans="1:19" s="51" customFormat="1" ht="51" x14ac:dyDescent="0.2">
      <c r="A342" s="105">
        <f t="shared" si="36"/>
        <v>8</v>
      </c>
      <c r="B342" s="107"/>
      <c r="C342" s="43" t="s">
        <v>286</v>
      </c>
      <c r="D342" s="43" t="s">
        <v>42</v>
      </c>
      <c r="E342" s="43" t="s">
        <v>48</v>
      </c>
      <c r="F342" s="43" t="s">
        <v>69</v>
      </c>
      <c r="G342" s="45" t="s">
        <v>70</v>
      </c>
      <c r="H342" s="46" t="s">
        <v>46</v>
      </c>
      <c r="I342" s="46">
        <v>93971</v>
      </c>
      <c r="J342" s="47">
        <f t="shared" si="32"/>
        <v>1305.1527777777778</v>
      </c>
      <c r="K342" s="48">
        <v>2.8</v>
      </c>
      <c r="L342" s="49">
        <f t="shared" si="33"/>
        <v>3654.4277777777775</v>
      </c>
      <c r="M342" s="59"/>
      <c r="N342" s="59"/>
      <c r="O342" s="59"/>
      <c r="P342" s="48"/>
      <c r="Q342" s="59"/>
      <c r="R342" s="49">
        <f t="shared" si="34"/>
        <v>365.44277777777779</v>
      </c>
      <c r="S342" s="50">
        <f t="shared" si="35"/>
        <v>4019.8705555555553</v>
      </c>
    </row>
    <row r="343" spans="1:19" s="51" customFormat="1" ht="76.5" x14ac:dyDescent="0.2">
      <c r="A343" s="105">
        <f t="shared" si="36"/>
        <v>9</v>
      </c>
      <c r="B343" s="107"/>
      <c r="C343" s="107" t="s">
        <v>156</v>
      </c>
      <c r="D343" s="43" t="s">
        <v>42</v>
      </c>
      <c r="E343" s="43" t="s">
        <v>157</v>
      </c>
      <c r="F343" s="43" t="s">
        <v>158</v>
      </c>
      <c r="G343" s="45" t="s">
        <v>159</v>
      </c>
      <c r="H343" s="46" t="s">
        <v>46</v>
      </c>
      <c r="I343" s="46">
        <v>90609</v>
      </c>
      <c r="J343" s="47">
        <f t="shared" si="32"/>
        <v>1258.4583333333333</v>
      </c>
      <c r="K343" s="48">
        <v>5.4</v>
      </c>
      <c r="L343" s="49">
        <f t="shared" si="33"/>
        <v>6795.6750000000002</v>
      </c>
      <c r="M343" s="59"/>
      <c r="N343" s="59"/>
      <c r="O343" s="59"/>
      <c r="P343" s="48"/>
      <c r="Q343" s="59"/>
      <c r="R343" s="49">
        <f t="shared" si="34"/>
        <v>679.56750000000011</v>
      </c>
      <c r="S343" s="50">
        <f t="shared" si="35"/>
        <v>7475.2425000000003</v>
      </c>
    </row>
    <row r="344" spans="1:19" s="51" customFormat="1" ht="51" x14ac:dyDescent="0.2">
      <c r="A344" s="105">
        <f t="shared" si="36"/>
        <v>10</v>
      </c>
      <c r="B344" s="42"/>
      <c r="C344" s="43" t="s">
        <v>137</v>
      </c>
      <c r="D344" s="43" t="s">
        <v>42</v>
      </c>
      <c r="E344" s="43" t="s">
        <v>160</v>
      </c>
      <c r="F344" s="43" t="s">
        <v>161</v>
      </c>
      <c r="G344" s="45" t="s">
        <v>162</v>
      </c>
      <c r="H344" s="60" t="s">
        <v>46</v>
      </c>
      <c r="I344" s="46">
        <v>84061</v>
      </c>
      <c r="J344" s="47">
        <f t="shared" si="32"/>
        <v>1167.5138888888889</v>
      </c>
      <c r="K344" s="48">
        <v>10.8</v>
      </c>
      <c r="L344" s="49">
        <f t="shared" si="33"/>
        <v>12609.150000000001</v>
      </c>
      <c r="M344" s="59"/>
      <c r="N344" s="59"/>
      <c r="O344" s="59"/>
      <c r="P344" s="48"/>
      <c r="Q344" s="59"/>
      <c r="R344" s="49">
        <f t="shared" si="34"/>
        <v>1260.9150000000002</v>
      </c>
      <c r="S344" s="50">
        <f t="shared" si="35"/>
        <v>13870.065000000002</v>
      </c>
    </row>
    <row r="345" spans="1:19" s="51" customFormat="1" ht="63.75" x14ac:dyDescent="0.2">
      <c r="A345" s="105">
        <f t="shared" si="36"/>
        <v>11</v>
      </c>
      <c r="B345" s="42"/>
      <c r="C345" s="43" t="s">
        <v>163</v>
      </c>
      <c r="D345" s="43" t="s">
        <v>42</v>
      </c>
      <c r="E345" s="43" t="s">
        <v>164</v>
      </c>
      <c r="F345" s="43" t="s">
        <v>165</v>
      </c>
      <c r="G345" s="45" t="s">
        <v>166</v>
      </c>
      <c r="H345" s="46" t="s">
        <v>46</v>
      </c>
      <c r="I345" s="46">
        <v>89016</v>
      </c>
      <c r="J345" s="47">
        <f t="shared" si="32"/>
        <v>1236.3333333333333</v>
      </c>
      <c r="K345" s="48">
        <v>9.4</v>
      </c>
      <c r="L345" s="49">
        <f t="shared" si="33"/>
        <v>11621.533333333333</v>
      </c>
      <c r="M345" s="59"/>
      <c r="N345" s="59"/>
      <c r="O345" s="59"/>
      <c r="P345" s="48"/>
      <c r="Q345" s="59"/>
      <c r="R345" s="49">
        <f t="shared" si="34"/>
        <v>1162.1533333333334</v>
      </c>
      <c r="S345" s="50">
        <f t="shared" si="35"/>
        <v>12783.686666666666</v>
      </c>
    </row>
    <row r="346" spans="1:19" s="51" customFormat="1" ht="89.25" x14ac:dyDescent="0.2">
      <c r="A346" s="105">
        <f t="shared" si="36"/>
        <v>12</v>
      </c>
      <c r="B346" s="42"/>
      <c r="C346" s="43" t="s">
        <v>143</v>
      </c>
      <c r="D346" s="43" t="s">
        <v>42</v>
      </c>
      <c r="E346" s="43" t="s">
        <v>169</v>
      </c>
      <c r="F346" s="58" t="s">
        <v>170</v>
      </c>
      <c r="G346" s="58" t="s">
        <v>70</v>
      </c>
      <c r="H346" s="46" t="s">
        <v>46</v>
      </c>
      <c r="I346" s="46">
        <v>93971</v>
      </c>
      <c r="J346" s="47">
        <f t="shared" si="32"/>
        <v>1305.1527777777778</v>
      </c>
      <c r="K346" s="48">
        <v>3</v>
      </c>
      <c r="L346" s="49">
        <f t="shared" si="33"/>
        <v>3915.4583333333335</v>
      </c>
      <c r="M346" s="59"/>
      <c r="N346" s="59"/>
      <c r="O346" s="59"/>
      <c r="P346" s="48"/>
      <c r="Q346" s="59"/>
      <c r="R346" s="49">
        <f t="shared" si="34"/>
        <v>391.54583333333335</v>
      </c>
      <c r="S346" s="50">
        <f t="shared" si="35"/>
        <v>4307.0041666666666</v>
      </c>
    </row>
    <row r="347" spans="1:19" s="51" customFormat="1" ht="48.75" customHeight="1" x14ac:dyDescent="0.2">
      <c r="A347" s="105">
        <f t="shared" si="36"/>
        <v>13</v>
      </c>
      <c r="B347" s="42"/>
      <c r="C347" s="43" t="s">
        <v>272</v>
      </c>
      <c r="D347" s="43" t="s">
        <v>42</v>
      </c>
      <c r="E347" s="44" t="s">
        <v>52</v>
      </c>
      <c r="F347" s="43" t="s">
        <v>287</v>
      </c>
      <c r="G347" s="45" t="s">
        <v>288</v>
      </c>
      <c r="H347" s="46" t="s">
        <v>46</v>
      </c>
      <c r="I347" s="46">
        <v>87246</v>
      </c>
      <c r="J347" s="47">
        <f t="shared" si="32"/>
        <v>1211.75</v>
      </c>
      <c r="K347" s="48">
        <v>14.4</v>
      </c>
      <c r="L347" s="49">
        <f t="shared" si="33"/>
        <v>17449.2</v>
      </c>
      <c r="M347" s="49"/>
      <c r="N347" s="49"/>
      <c r="O347" s="49"/>
      <c r="P347" s="48"/>
      <c r="Q347" s="49"/>
      <c r="R347" s="49">
        <f t="shared" si="34"/>
        <v>1744.92</v>
      </c>
      <c r="S347" s="50">
        <f t="shared" si="35"/>
        <v>19194.120000000003</v>
      </c>
    </row>
    <row r="348" spans="1:19" s="51" customFormat="1" ht="86.25" customHeight="1" x14ac:dyDescent="0.2">
      <c r="A348" s="105">
        <f t="shared" si="36"/>
        <v>14</v>
      </c>
      <c r="B348" s="108"/>
      <c r="C348" s="43" t="s">
        <v>209</v>
      </c>
      <c r="D348" s="43" t="s">
        <v>42</v>
      </c>
      <c r="E348" s="44" t="s">
        <v>52</v>
      </c>
      <c r="F348" s="43" t="s">
        <v>172</v>
      </c>
      <c r="G348" s="45" t="s">
        <v>173</v>
      </c>
      <c r="H348" s="46" t="s">
        <v>46</v>
      </c>
      <c r="I348" s="46">
        <v>79460</v>
      </c>
      <c r="J348" s="47">
        <f t="shared" si="32"/>
        <v>1103.6111111111111</v>
      </c>
      <c r="K348" s="48">
        <v>10</v>
      </c>
      <c r="L348" s="49">
        <f t="shared" si="33"/>
        <v>11036.111111111111</v>
      </c>
      <c r="M348" s="49"/>
      <c r="N348" s="49"/>
      <c r="O348" s="49"/>
      <c r="P348" s="48"/>
      <c r="Q348" s="49"/>
      <c r="R348" s="49">
        <f t="shared" si="34"/>
        <v>1103.6111111111111</v>
      </c>
      <c r="S348" s="50">
        <f t="shared" si="35"/>
        <v>12139.722222222223</v>
      </c>
    </row>
    <row r="349" spans="1:19" s="51" customFormat="1" ht="75" customHeight="1" x14ac:dyDescent="0.2">
      <c r="A349" s="105">
        <f t="shared" si="36"/>
        <v>15</v>
      </c>
      <c r="B349" s="42"/>
      <c r="C349" s="58" t="s">
        <v>174</v>
      </c>
      <c r="D349" s="43" t="s">
        <v>42</v>
      </c>
      <c r="E349" s="43" t="s">
        <v>175</v>
      </c>
      <c r="F349" s="58" t="s">
        <v>176</v>
      </c>
      <c r="G349" s="45" t="s">
        <v>177</v>
      </c>
      <c r="H349" s="46" t="s">
        <v>46</v>
      </c>
      <c r="I349" s="46">
        <v>80875</v>
      </c>
      <c r="J349" s="47">
        <f t="shared" si="32"/>
        <v>1123.2638888888889</v>
      </c>
      <c r="K349" s="48">
        <v>3</v>
      </c>
      <c r="L349" s="49">
        <f t="shared" si="33"/>
        <v>3369.791666666667</v>
      </c>
      <c r="M349" s="49"/>
      <c r="N349" s="49"/>
      <c r="O349" s="49"/>
      <c r="P349" s="48"/>
      <c r="Q349" s="49"/>
      <c r="R349" s="49">
        <f t="shared" si="34"/>
        <v>336.97916666666674</v>
      </c>
      <c r="S349" s="50">
        <f t="shared" si="35"/>
        <v>3706.7708333333339</v>
      </c>
    </row>
    <row r="350" spans="1:19" s="51" customFormat="1" ht="53.25" customHeight="1" x14ac:dyDescent="0.2">
      <c r="A350" s="105">
        <f t="shared" si="36"/>
        <v>16</v>
      </c>
      <c r="B350" s="108"/>
      <c r="C350" s="43" t="s">
        <v>62</v>
      </c>
      <c r="D350" s="43" t="s">
        <v>42</v>
      </c>
      <c r="E350" s="43" t="s">
        <v>43</v>
      </c>
      <c r="F350" s="43" t="s">
        <v>88</v>
      </c>
      <c r="G350" s="45" t="s">
        <v>89</v>
      </c>
      <c r="H350" s="60" t="s">
        <v>46</v>
      </c>
      <c r="I350" s="46">
        <v>80875</v>
      </c>
      <c r="J350" s="47">
        <f t="shared" si="32"/>
        <v>1123.2638888888889</v>
      </c>
      <c r="K350" s="48">
        <v>10.8</v>
      </c>
      <c r="L350" s="49">
        <f t="shared" si="33"/>
        <v>12131.250000000002</v>
      </c>
      <c r="M350" s="49"/>
      <c r="N350" s="62"/>
      <c r="O350" s="49"/>
      <c r="P350" s="48"/>
      <c r="Q350" s="49"/>
      <c r="R350" s="49">
        <f t="shared" si="34"/>
        <v>1213.1250000000002</v>
      </c>
      <c r="S350" s="50">
        <f t="shared" si="35"/>
        <v>13344.375000000002</v>
      </c>
    </row>
    <row r="351" spans="1:19" s="51" customFormat="1" ht="77.25" customHeight="1" x14ac:dyDescent="0.2">
      <c r="A351" s="105">
        <f t="shared" si="36"/>
        <v>17</v>
      </c>
      <c r="B351" s="43"/>
      <c r="C351" s="43" t="s">
        <v>182</v>
      </c>
      <c r="D351" s="43" t="s">
        <v>42</v>
      </c>
      <c r="E351" s="43" t="s">
        <v>74</v>
      </c>
      <c r="F351" s="43" t="s">
        <v>183</v>
      </c>
      <c r="G351" s="45" t="s">
        <v>70</v>
      </c>
      <c r="H351" s="46" t="s">
        <v>46</v>
      </c>
      <c r="I351" s="46">
        <v>93971</v>
      </c>
      <c r="J351" s="47">
        <f t="shared" si="32"/>
        <v>1305.1527777777778</v>
      </c>
      <c r="K351" s="48">
        <v>6.8</v>
      </c>
      <c r="L351" s="49">
        <f t="shared" si="33"/>
        <v>8875.0388888888883</v>
      </c>
      <c r="M351" s="49"/>
      <c r="N351" s="62"/>
      <c r="O351" s="49">
        <v>25</v>
      </c>
      <c r="P351" s="48">
        <v>6.8</v>
      </c>
      <c r="Q351" s="49">
        <f>17697*25%/72*P351</f>
        <v>417.8458333333333</v>
      </c>
      <c r="R351" s="49">
        <f t="shared" si="34"/>
        <v>887.50388888888892</v>
      </c>
      <c r="S351" s="50">
        <f t="shared" si="35"/>
        <v>10180.38861111111</v>
      </c>
    </row>
    <row r="352" spans="1:19" s="51" customFormat="1" ht="40.5" customHeight="1" x14ac:dyDescent="0.2">
      <c r="A352" s="105">
        <f t="shared" si="36"/>
        <v>18</v>
      </c>
      <c r="B352" s="108"/>
      <c r="C352" s="43" t="s">
        <v>93</v>
      </c>
      <c r="D352" s="43" t="s">
        <v>42</v>
      </c>
      <c r="E352" s="43" t="s">
        <v>94</v>
      </c>
      <c r="F352" s="43" t="s">
        <v>95</v>
      </c>
      <c r="G352" s="45" t="s">
        <v>70</v>
      </c>
      <c r="H352" s="46" t="s">
        <v>46</v>
      </c>
      <c r="I352" s="46">
        <v>93971</v>
      </c>
      <c r="J352" s="47">
        <f t="shared" si="32"/>
        <v>1305.1527777777778</v>
      </c>
      <c r="K352" s="48">
        <v>2.4</v>
      </c>
      <c r="L352" s="49">
        <f t="shared" si="33"/>
        <v>3132.3666666666668</v>
      </c>
      <c r="M352" s="49"/>
      <c r="N352" s="49"/>
      <c r="O352" s="49"/>
      <c r="P352" s="48"/>
      <c r="Q352" s="49"/>
      <c r="R352" s="49">
        <f t="shared" si="34"/>
        <v>313.23666666666668</v>
      </c>
      <c r="S352" s="50">
        <f t="shared" si="35"/>
        <v>3445.6033333333335</v>
      </c>
    </row>
    <row r="353" spans="1:20" s="51" customFormat="1" ht="65.25" customHeight="1" x14ac:dyDescent="0.2">
      <c r="A353" s="105">
        <f t="shared" si="36"/>
        <v>19</v>
      </c>
      <c r="B353" s="107"/>
      <c r="C353" s="43" t="s">
        <v>210</v>
      </c>
      <c r="D353" s="43" t="s">
        <v>42</v>
      </c>
      <c r="E353" s="43" t="s">
        <v>94</v>
      </c>
      <c r="F353" s="43" t="s">
        <v>101</v>
      </c>
      <c r="G353" s="45" t="s">
        <v>70</v>
      </c>
      <c r="H353" s="46" t="s">
        <v>46</v>
      </c>
      <c r="I353" s="46">
        <v>93971</v>
      </c>
      <c r="J353" s="47">
        <f t="shared" si="32"/>
        <v>1305.1527777777778</v>
      </c>
      <c r="K353" s="48">
        <v>2.8</v>
      </c>
      <c r="L353" s="49">
        <f t="shared" si="33"/>
        <v>3654.4277777777775</v>
      </c>
      <c r="M353" s="49"/>
      <c r="N353" s="49"/>
      <c r="O353" s="49"/>
      <c r="P353" s="48"/>
      <c r="Q353" s="49"/>
      <c r="R353" s="49">
        <f t="shared" si="34"/>
        <v>365.44277777777779</v>
      </c>
      <c r="S353" s="50">
        <f t="shared" si="35"/>
        <v>4019.8705555555553</v>
      </c>
      <c r="T353" s="56"/>
    </row>
    <row r="354" spans="1:20" s="51" customFormat="1" ht="89.25" customHeight="1" x14ac:dyDescent="0.2">
      <c r="A354" s="105">
        <f t="shared" si="36"/>
        <v>20</v>
      </c>
      <c r="B354" s="108"/>
      <c r="C354" s="43" t="s">
        <v>184</v>
      </c>
      <c r="D354" s="43" t="s">
        <v>42</v>
      </c>
      <c r="E354" s="43" t="s">
        <v>160</v>
      </c>
      <c r="F354" s="58" t="s">
        <v>185</v>
      </c>
      <c r="G354" s="45" t="s">
        <v>186</v>
      </c>
      <c r="H354" s="46" t="s">
        <v>46</v>
      </c>
      <c r="I354" s="46">
        <v>87246</v>
      </c>
      <c r="J354" s="47">
        <f t="shared" si="32"/>
        <v>1211.75</v>
      </c>
      <c r="K354" s="48">
        <v>10</v>
      </c>
      <c r="L354" s="49">
        <f t="shared" si="33"/>
        <v>12117.5</v>
      </c>
      <c r="M354" s="49"/>
      <c r="N354" s="49"/>
      <c r="O354" s="49"/>
      <c r="P354" s="48"/>
      <c r="Q354" s="49"/>
      <c r="R354" s="49">
        <f t="shared" si="34"/>
        <v>1211.75</v>
      </c>
      <c r="S354" s="50">
        <f t="shared" si="35"/>
        <v>13329.25</v>
      </c>
    </row>
    <row r="355" spans="1:20" s="51" customFormat="1" ht="51.75" customHeight="1" x14ac:dyDescent="0.2">
      <c r="A355" s="105">
        <f t="shared" si="36"/>
        <v>21</v>
      </c>
      <c r="B355" s="42"/>
      <c r="C355" s="58" t="s">
        <v>276</v>
      </c>
      <c r="D355" s="43" t="s">
        <v>42</v>
      </c>
      <c r="E355" s="43" t="s">
        <v>48</v>
      </c>
      <c r="F355" s="58" t="s">
        <v>212</v>
      </c>
      <c r="G355" s="45" t="s">
        <v>162</v>
      </c>
      <c r="H355" s="46" t="s">
        <v>46</v>
      </c>
      <c r="I355" s="46">
        <v>84061</v>
      </c>
      <c r="J355" s="47">
        <f t="shared" si="32"/>
        <v>1167.5138888888889</v>
      </c>
      <c r="K355" s="48">
        <v>7.2</v>
      </c>
      <c r="L355" s="49">
        <f t="shared" si="33"/>
        <v>8406.1</v>
      </c>
      <c r="M355" s="49"/>
      <c r="N355" s="49"/>
      <c r="O355" s="49"/>
      <c r="P355" s="48"/>
      <c r="Q355" s="49"/>
      <c r="R355" s="49">
        <f t="shared" si="34"/>
        <v>840.61000000000013</v>
      </c>
      <c r="S355" s="50">
        <f t="shared" si="35"/>
        <v>9246.7100000000009</v>
      </c>
    </row>
    <row r="356" spans="1:20" s="51" customFormat="1" ht="58.5" customHeight="1" x14ac:dyDescent="0.2">
      <c r="A356" s="105">
        <f t="shared" si="36"/>
        <v>22</v>
      </c>
      <c r="B356" s="108"/>
      <c r="C356" s="58" t="s">
        <v>278</v>
      </c>
      <c r="D356" s="43" t="s">
        <v>42</v>
      </c>
      <c r="E356" s="43" t="s">
        <v>106</v>
      </c>
      <c r="F356" s="43" t="s">
        <v>107</v>
      </c>
      <c r="G356" s="45" t="s">
        <v>70</v>
      </c>
      <c r="H356" s="46" t="s">
        <v>46</v>
      </c>
      <c r="I356" s="46">
        <v>93971</v>
      </c>
      <c r="J356" s="47">
        <f t="shared" si="32"/>
        <v>1305.1527777777778</v>
      </c>
      <c r="K356" s="48">
        <v>5</v>
      </c>
      <c r="L356" s="49">
        <f t="shared" si="33"/>
        <v>6525.7638888888887</v>
      </c>
      <c r="M356" s="49"/>
      <c r="N356" s="49"/>
      <c r="O356" s="49"/>
      <c r="P356" s="48"/>
      <c r="Q356" s="49"/>
      <c r="R356" s="49">
        <f t="shared" si="34"/>
        <v>652.57638888888891</v>
      </c>
      <c r="S356" s="50">
        <f t="shared" si="35"/>
        <v>7178.3402777777774</v>
      </c>
    </row>
    <row r="357" spans="1:20" ht="42.75" customHeight="1" x14ac:dyDescent="0.2">
      <c r="A357" s="105">
        <f t="shared" si="36"/>
        <v>23</v>
      </c>
      <c r="B357" s="42"/>
      <c r="C357" s="43" t="s">
        <v>108</v>
      </c>
      <c r="D357" s="43" t="s">
        <v>42</v>
      </c>
      <c r="E357" s="43" t="s">
        <v>109</v>
      </c>
      <c r="F357" s="43" t="s">
        <v>110</v>
      </c>
      <c r="G357" s="45" t="s">
        <v>70</v>
      </c>
      <c r="H357" s="46" t="s">
        <v>46</v>
      </c>
      <c r="I357" s="46">
        <v>93971</v>
      </c>
      <c r="J357" s="47">
        <f t="shared" si="32"/>
        <v>1305.1527777777778</v>
      </c>
      <c r="K357" s="48"/>
      <c r="L357" s="49"/>
      <c r="M357" s="49">
        <v>4424</v>
      </c>
      <c r="N357" s="49"/>
      <c r="O357" s="49"/>
      <c r="P357" s="48"/>
      <c r="Q357" s="49"/>
      <c r="R357" s="49">
        <f t="shared" si="34"/>
        <v>0</v>
      </c>
      <c r="S357" s="50">
        <f t="shared" si="35"/>
        <v>4424</v>
      </c>
    </row>
    <row r="358" spans="1:20" s="51" customFormat="1" ht="78" customHeight="1" x14ac:dyDescent="0.2">
      <c r="A358" s="105">
        <f t="shared" si="36"/>
        <v>24</v>
      </c>
      <c r="B358" s="43"/>
      <c r="C358" s="43" t="s">
        <v>289</v>
      </c>
      <c r="D358" s="43" t="s">
        <v>42</v>
      </c>
      <c r="E358" s="43" t="s">
        <v>109</v>
      </c>
      <c r="F358" s="43" t="s">
        <v>112</v>
      </c>
      <c r="G358" s="45" t="s">
        <v>70</v>
      </c>
      <c r="H358" s="46" t="s">
        <v>46</v>
      </c>
      <c r="I358" s="46">
        <v>93971</v>
      </c>
      <c r="J358" s="48">
        <f t="shared" si="32"/>
        <v>1305.1527777777778</v>
      </c>
      <c r="K358" s="48">
        <v>7.2</v>
      </c>
      <c r="L358" s="49">
        <f t="shared" si="33"/>
        <v>9397.1</v>
      </c>
      <c r="M358" s="49"/>
      <c r="N358" s="49"/>
      <c r="O358" s="49"/>
      <c r="P358" s="48"/>
      <c r="Q358" s="49"/>
      <c r="R358" s="49">
        <f t="shared" si="34"/>
        <v>939.71</v>
      </c>
      <c r="S358" s="50">
        <f t="shared" si="35"/>
        <v>10336.810000000001</v>
      </c>
    </row>
    <row r="359" spans="1:20" s="51" customFormat="1" ht="53.25" customHeight="1" x14ac:dyDescent="0.2">
      <c r="A359" s="105">
        <f t="shared" si="36"/>
        <v>25</v>
      </c>
      <c r="B359" s="42"/>
      <c r="C359" s="107" t="s">
        <v>137</v>
      </c>
      <c r="D359" s="43" t="s">
        <v>42</v>
      </c>
      <c r="E359" s="64" t="s">
        <v>144</v>
      </c>
      <c r="F359" s="64" t="s">
        <v>190</v>
      </c>
      <c r="G359" s="45" t="s">
        <v>70</v>
      </c>
      <c r="H359" s="46" t="s">
        <v>46</v>
      </c>
      <c r="I359" s="46">
        <v>93971</v>
      </c>
      <c r="J359" s="47">
        <f t="shared" si="32"/>
        <v>1305.1527777777778</v>
      </c>
      <c r="K359" s="61">
        <v>25.2</v>
      </c>
      <c r="L359" s="49">
        <f t="shared" si="33"/>
        <v>32889.85</v>
      </c>
      <c r="M359" s="62"/>
      <c r="N359" s="62"/>
      <c r="O359" s="62"/>
      <c r="P359" s="61"/>
      <c r="Q359" s="62"/>
      <c r="R359" s="49">
        <f t="shared" si="34"/>
        <v>3288.9850000000001</v>
      </c>
      <c r="S359" s="50">
        <f t="shared" si="35"/>
        <v>36178.834999999999</v>
      </c>
    </row>
    <row r="360" spans="1:20" s="51" customFormat="1" ht="39.75" customHeight="1" x14ac:dyDescent="0.2">
      <c r="A360" s="105">
        <f t="shared" si="36"/>
        <v>26</v>
      </c>
      <c r="B360" s="42"/>
      <c r="C360" s="43" t="s">
        <v>191</v>
      </c>
      <c r="D360" s="43" t="s">
        <v>42</v>
      </c>
      <c r="E360" s="43" t="s">
        <v>48</v>
      </c>
      <c r="F360" s="43" t="s">
        <v>192</v>
      </c>
      <c r="G360" s="45" t="s">
        <v>193</v>
      </c>
      <c r="H360" s="46" t="s">
        <v>46</v>
      </c>
      <c r="I360" s="46">
        <v>90609</v>
      </c>
      <c r="J360" s="47">
        <f t="shared" si="32"/>
        <v>1258.4583333333333</v>
      </c>
      <c r="K360" s="48">
        <v>6.8</v>
      </c>
      <c r="L360" s="49">
        <f t="shared" si="33"/>
        <v>8557.5166666666664</v>
      </c>
      <c r="M360" s="49"/>
      <c r="N360" s="49"/>
      <c r="O360" s="49">
        <v>25</v>
      </c>
      <c r="P360" s="48">
        <v>6.8</v>
      </c>
      <c r="Q360" s="49">
        <f>17697*25%/72*P360</f>
        <v>417.8458333333333</v>
      </c>
      <c r="R360" s="49">
        <f t="shared" si="34"/>
        <v>855.75166666666667</v>
      </c>
      <c r="S360" s="50">
        <f t="shared" si="35"/>
        <v>9831.1141666666663</v>
      </c>
    </row>
    <row r="361" spans="1:20" s="51" customFormat="1" ht="90" customHeight="1" x14ac:dyDescent="0.2">
      <c r="A361" s="105">
        <f t="shared" si="36"/>
        <v>27</v>
      </c>
      <c r="B361" s="42"/>
      <c r="C361" s="43" t="s">
        <v>290</v>
      </c>
      <c r="D361" s="43" t="s">
        <v>42</v>
      </c>
      <c r="E361" s="43" t="s">
        <v>195</v>
      </c>
      <c r="F361" s="43" t="s">
        <v>196</v>
      </c>
      <c r="G361" s="45" t="s">
        <v>197</v>
      </c>
      <c r="H361" s="46" t="s">
        <v>46</v>
      </c>
      <c r="I361" s="46">
        <v>87246</v>
      </c>
      <c r="J361" s="47">
        <f>I361/72</f>
        <v>1211.75</v>
      </c>
      <c r="K361" s="48">
        <v>4.2</v>
      </c>
      <c r="L361" s="49">
        <f t="shared" si="33"/>
        <v>5089.3500000000004</v>
      </c>
      <c r="M361" s="49"/>
      <c r="N361" s="49"/>
      <c r="O361" s="49"/>
      <c r="P361" s="48"/>
      <c r="Q361" s="49"/>
      <c r="R361" s="49">
        <f t="shared" si="34"/>
        <v>508.93500000000006</v>
      </c>
      <c r="S361" s="50">
        <f t="shared" si="35"/>
        <v>5598.2850000000008</v>
      </c>
    </row>
    <row r="362" spans="1:20" s="51" customFormat="1" ht="40.5" customHeight="1" x14ac:dyDescent="0.2">
      <c r="A362" s="105">
        <f t="shared" si="36"/>
        <v>28</v>
      </c>
      <c r="B362" s="42"/>
      <c r="C362" s="43" t="s">
        <v>62</v>
      </c>
      <c r="D362" s="43" t="s">
        <v>42</v>
      </c>
      <c r="E362" s="43" t="s">
        <v>43</v>
      </c>
      <c r="F362" s="43" t="s">
        <v>123</v>
      </c>
      <c r="G362" s="45" t="s">
        <v>89</v>
      </c>
      <c r="H362" s="46" t="s">
        <v>46</v>
      </c>
      <c r="I362" s="46">
        <v>80875</v>
      </c>
      <c r="J362" s="47">
        <f>I362/72</f>
        <v>1123.2638888888889</v>
      </c>
      <c r="K362" s="61">
        <v>10.8</v>
      </c>
      <c r="L362" s="49">
        <f t="shared" si="33"/>
        <v>12131.250000000002</v>
      </c>
      <c r="M362" s="62"/>
      <c r="N362" s="62"/>
      <c r="O362" s="62"/>
      <c r="P362" s="61"/>
      <c r="Q362" s="49"/>
      <c r="R362" s="49">
        <f t="shared" si="34"/>
        <v>1213.1250000000002</v>
      </c>
      <c r="S362" s="50">
        <f t="shared" si="35"/>
        <v>13344.375000000002</v>
      </c>
    </row>
    <row r="363" spans="1:20" s="51" customFormat="1" ht="42" customHeight="1" thickBot="1" x14ac:dyDescent="0.25">
      <c r="A363" s="105">
        <f t="shared" si="36"/>
        <v>29</v>
      </c>
      <c r="B363" s="109"/>
      <c r="C363" s="102" t="s">
        <v>215</v>
      </c>
      <c r="D363" s="103" t="s">
        <v>42</v>
      </c>
      <c r="E363" s="102"/>
      <c r="F363" s="102"/>
      <c r="G363" s="65" t="s">
        <v>125</v>
      </c>
      <c r="H363" s="66" t="s">
        <v>46</v>
      </c>
      <c r="I363" s="66">
        <v>85653</v>
      </c>
      <c r="J363" s="47">
        <f>I363/72</f>
        <v>1189.625</v>
      </c>
      <c r="K363" s="61">
        <v>8.1999999999999993</v>
      </c>
      <c r="L363" s="49">
        <f t="shared" si="33"/>
        <v>9754.9249999999993</v>
      </c>
      <c r="M363" s="62"/>
      <c r="N363" s="62"/>
      <c r="O363" s="62"/>
      <c r="P363" s="61"/>
      <c r="Q363" s="62"/>
      <c r="R363" s="49">
        <f t="shared" si="34"/>
        <v>975.49249999999995</v>
      </c>
      <c r="S363" s="50">
        <f t="shared" si="35"/>
        <v>10730.4175</v>
      </c>
    </row>
    <row r="364" spans="1:20" ht="13.5" thickBot="1" x14ac:dyDescent="0.25">
      <c r="A364" s="89" t="s">
        <v>126</v>
      </c>
      <c r="B364" s="90"/>
      <c r="C364" s="70"/>
      <c r="D364" s="70"/>
      <c r="E364" s="70"/>
      <c r="F364" s="70"/>
      <c r="G364" s="71"/>
      <c r="H364" s="71"/>
      <c r="I364" s="71"/>
      <c r="J364" s="72"/>
      <c r="K364" s="72">
        <f>SUM(K335:K363)</f>
        <v>240.20000000000002</v>
      </c>
      <c r="L364" s="73">
        <f>SUM(L335:L363)</f>
        <v>297083.81388888892</v>
      </c>
      <c r="M364" s="73">
        <f>SUM(M335:M363)</f>
        <v>4424</v>
      </c>
      <c r="N364" s="73">
        <f>SUM(N335:N363)</f>
        <v>4424</v>
      </c>
      <c r="O364" s="73"/>
      <c r="P364" s="72">
        <f>SUM(P335:P363)</f>
        <v>22.400000000000002</v>
      </c>
      <c r="Q364" s="73">
        <f>SUM(Q335:Q363)</f>
        <v>1268.2849999999999</v>
      </c>
      <c r="R364" s="73">
        <f>SUM(R335:R363)</f>
        <v>29708.381388888898</v>
      </c>
      <c r="S364" s="74">
        <f>SUM(S335:S363)</f>
        <v>336908.48027777782</v>
      </c>
    </row>
    <row r="365" spans="1:20" x14ac:dyDescent="0.2">
      <c r="A365" s="9"/>
      <c r="B365" s="9"/>
      <c r="C365" s="9"/>
      <c r="D365" s="9"/>
      <c r="E365" s="9"/>
      <c r="F365" s="9"/>
      <c r="G365" s="11"/>
      <c r="H365" s="11"/>
      <c r="I365" s="11"/>
      <c r="J365" s="5"/>
      <c r="K365" s="5"/>
      <c r="L365" s="4"/>
      <c r="M365" s="5"/>
      <c r="N365" s="4"/>
      <c r="O365" s="5"/>
      <c r="P365" s="4"/>
      <c r="Q365" s="4"/>
      <c r="R365" s="4"/>
      <c r="S365" s="4"/>
    </row>
    <row r="366" spans="1:20" x14ac:dyDescent="0.2">
      <c r="A366" s="9"/>
      <c r="B366" s="9"/>
      <c r="C366" s="9"/>
      <c r="D366" s="9"/>
      <c r="E366" s="9"/>
      <c r="F366" s="9"/>
      <c r="G366" s="11"/>
      <c r="H366" s="11"/>
      <c r="I366" s="11"/>
      <c r="J366" s="5"/>
      <c r="K366" s="5"/>
      <c r="L366" s="4"/>
      <c r="M366" s="5"/>
      <c r="N366" s="4"/>
      <c r="O366" s="5"/>
      <c r="P366" s="4"/>
      <c r="Q366" s="20"/>
      <c r="R366" s="104">
        <f>R328/R327*100</f>
        <v>89.285714285714292</v>
      </c>
      <c r="S366" s="4">
        <f>S364*R366%</f>
        <v>300811.14310515882</v>
      </c>
    </row>
    <row r="367" spans="1:20" x14ac:dyDescent="0.2">
      <c r="A367" s="9"/>
      <c r="B367" s="9"/>
      <c r="C367" s="9"/>
      <c r="D367" s="9"/>
      <c r="E367" s="9"/>
      <c r="F367" s="9"/>
      <c r="G367" s="11"/>
      <c r="H367" s="11"/>
      <c r="I367" s="11"/>
      <c r="J367" s="5"/>
      <c r="K367" s="5"/>
      <c r="L367" s="4"/>
      <c r="M367" s="5"/>
      <c r="N367" s="4"/>
      <c r="O367" s="5"/>
      <c r="P367" s="4"/>
      <c r="Q367" s="4"/>
      <c r="R367" s="104">
        <f>100-R366</f>
        <v>10.714285714285708</v>
      </c>
      <c r="S367" s="4">
        <f>S364-S366</f>
        <v>36097.337172619009</v>
      </c>
    </row>
    <row r="368" spans="1:20" x14ac:dyDescent="0.2">
      <c r="A368" s="9"/>
      <c r="B368" s="9"/>
      <c r="C368" s="9"/>
      <c r="D368" s="9"/>
      <c r="E368" s="9"/>
      <c r="F368" s="9"/>
      <c r="G368" s="11"/>
      <c r="H368" s="11"/>
      <c r="I368" s="11"/>
      <c r="J368" s="5"/>
      <c r="K368" s="5"/>
      <c r="L368" s="4"/>
      <c r="M368" s="5"/>
      <c r="N368" s="4"/>
      <c r="O368" s="5"/>
      <c r="P368" s="4"/>
      <c r="Q368" s="4"/>
      <c r="R368" s="104">
        <f>SUM(R366:R367)</f>
        <v>100</v>
      </c>
      <c r="S368" s="4">
        <f>SUM(S366:S367)</f>
        <v>336908.48027777782</v>
      </c>
    </row>
    <row r="369" spans="1:19" x14ac:dyDescent="0.2">
      <c r="A369" s="9"/>
      <c r="B369" s="9"/>
      <c r="C369" s="9" t="s">
        <v>127</v>
      </c>
      <c r="D369" s="9"/>
      <c r="E369" s="9"/>
      <c r="F369" s="9"/>
      <c r="G369" s="11"/>
      <c r="H369" s="11"/>
      <c r="I369" s="11"/>
      <c r="J369" s="5"/>
      <c r="K369" s="5"/>
      <c r="L369" s="4"/>
      <c r="M369" s="5"/>
      <c r="N369" s="4"/>
      <c r="O369" s="5"/>
      <c r="P369" s="4"/>
      <c r="Q369" s="4"/>
      <c r="R369" s="4"/>
      <c r="S369" s="4"/>
    </row>
    <row r="370" spans="1:19" x14ac:dyDescent="0.2">
      <c r="A370" s="9"/>
      <c r="B370" s="9"/>
      <c r="C370" s="9"/>
      <c r="D370" s="9"/>
      <c r="E370" s="9"/>
      <c r="F370" s="9"/>
      <c r="G370" s="11"/>
      <c r="H370" s="11"/>
      <c r="I370" s="11"/>
      <c r="J370" s="5"/>
      <c r="K370" s="5"/>
      <c r="L370" s="4"/>
      <c r="M370" s="5"/>
      <c r="N370" s="4"/>
      <c r="O370" s="5"/>
      <c r="P370" s="4"/>
      <c r="Q370" s="4"/>
      <c r="R370" s="4"/>
      <c r="S370" s="4"/>
    </row>
    <row r="371" spans="1:19" x14ac:dyDescent="0.2">
      <c r="A371" s="9"/>
      <c r="B371" s="9"/>
      <c r="C371" s="9" t="s">
        <v>216</v>
      </c>
      <c r="D371" s="9"/>
      <c r="E371" s="9"/>
      <c r="F371" s="11"/>
      <c r="G371" s="11"/>
      <c r="H371" s="11"/>
      <c r="I371" s="11"/>
      <c r="J371" s="5"/>
      <c r="K371" s="5"/>
      <c r="L371" s="4"/>
      <c r="M371" s="5"/>
      <c r="N371" s="4"/>
      <c r="O371" s="5"/>
      <c r="P371" s="4"/>
      <c r="Q371" s="4"/>
      <c r="R371" s="4"/>
      <c r="S371" s="4"/>
    </row>
    <row r="372" spans="1:19" x14ac:dyDescent="0.2">
      <c r="A372" s="9"/>
      <c r="B372" s="9"/>
      <c r="C372" s="9"/>
      <c r="D372" s="9"/>
      <c r="E372" s="9"/>
      <c r="F372" s="11"/>
      <c r="G372" s="11"/>
      <c r="H372" s="11"/>
      <c r="I372" s="11"/>
      <c r="J372" s="5"/>
      <c r="K372" s="5"/>
      <c r="L372" s="4"/>
      <c r="M372" s="5"/>
      <c r="N372" s="4"/>
      <c r="O372" s="5"/>
      <c r="P372" s="4"/>
      <c r="Q372" s="4"/>
      <c r="R372" s="4"/>
      <c r="S372" s="4"/>
    </row>
    <row r="373" spans="1:19" x14ac:dyDescent="0.2">
      <c r="A373" s="9"/>
      <c r="B373" s="9"/>
      <c r="C373" s="9"/>
      <c r="D373" s="9"/>
      <c r="E373" s="9"/>
      <c r="F373" s="11"/>
      <c r="G373" s="11"/>
      <c r="H373" s="11"/>
      <c r="I373" s="11"/>
      <c r="J373" s="5"/>
      <c r="K373" s="5"/>
      <c r="L373" s="4"/>
      <c r="M373" s="5"/>
      <c r="N373" s="4"/>
      <c r="O373" s="5"/>
      <c r="P373" s="4"/>
      <c r="Q373" s="4"/>
      <c r="R373" s="4"/>
      <c r="S373" s="4"/>
    </row>
    <row r="374" spans="1:19" x14ac:dyDescent="0.2">
      <c r="A374" s="1" t="s">
        <v>0</v>
      </c>
      <c r="B374" s="1"/>
      <c r="C374" s="1"/>
      <c r="D374" s="2"/>
      <c r="E374" s="3" t="s">
        <v>291</v>
      </c>
      <c r="F374" s="3"/>
      <c r="G374" s="3"/>
      <c r="H374" s="3"/>
      <c r="I374" s="3"/>
      <c r="J374" s="3"/>
      <c r="K374" s="3"/>
      <c r="L374" s="4"/>
      <c r="M374" s="5"/>
      <c r="N374" s="6" t="s">
        <v>2</v>
      </c>
      <c r="O374" s="6"/>
      <c r="P374" s="6"/>
      <c r="Q374" s="6"/>
      <c r="R374" s="6"/>
      <c r="S374" s="6"/>
    </row>
    <row r="375" spans="1:19" ht="39.75" customHeight="1" x14ac:dyDescent="0.2">
      <c r="A375" s="8" t="s">
        <v>3</v>
      </c>
      <c r="B375" s="8"/>
      <c r="C375" s="8"/>
      <c r="D375" s="2"/>
      <c r="E375" s="2"/>
      <c r="F375" s="9"/>
      <c r="G375" s="10"/>
      <c r="H375" s="11"/>
      <c r="I375" s="11"/>
      <c r="J375" s="5"/>
      <c r="K375" s="5"/>
      <c r="L375" s="4"/>
      <c r="N375" s="110" t="s">
        <v>4</v>
      </c>
      <c r="O375" s="110"/>
      <c r="P375" s="110"/>
      <c r="Q375" s="110"/>
      <c r="R375" s="110"/>
      <c r="S375" s="110"/>
    </row>
    <row r="376" spans="1:19" x14ac:dyDescent="0.2">
      <c r="A376" s="2"/>
      <c r="B376" s="2"/>
      <c r="C376" s="2"/>
      <c r="D376" s="2"/>
      <c r="E376" s="3" t="s">
        <v>5</v>
      </c>
      <c r="F376" s="3"/>
      <c r="G376" s="3"/>
      <c r="H376" s="3"/>
      <c r="I376" s="3"/>
      <c r="J376" s="3"/>
      <c r="K376" s="3"/>
      <c r="L376" s="3"/>
      <c r="M376" s="5"/>
      <c r="N376" s="13"/>
      <c r="O376" s="13"/>
      <c r="P376" s="13"/>
      <c r="Q376" s="14"/>
      <c r="R376" s="15"/>
      <c r="S376" s="16"/>
    </row>
    <row r="377" spans="1:19" x14ac:dyDescent="0.2">
      <c r="A377" s="3" t="s">
        <v>132</v>
      </c>
      <c r="B377" s="3"/>
      <c r="C377" s="3"/>
      <c r="D377" s="3"/>
      <c r="E377" s="2"/>
      <c r="F377" s="9" t="s">
        <v>7</v>
      </c>
      <c r="G377" s="9"/>
      <c r="H377" s="9"/>
      <c r="I377" s="9"/>
      <c r="J377" s="5"/>
      <c r="K377" s="5"/>
      <c r="L377" s="4"/>
      <c r="M377" s="5"/>
      <c r="N377" s="17" t="s">
        <v>200</v>
      </c>
      <c r="O377" s="17"/>
      <c r="P377" s="17"/>
      <c r="Q377" s="17"/>
      <c r="R377" s="17"/>
      <c r="S377" s="17"/>
    </row>
    <row r="378" spans="1:19" x14ac:dyDescent="0.2">
      <c r="A378" s="9"/>
      <c r="B378" s="9"/>
      <c r="C378" s="9"/>
      <c r="D378" s="9"/>
      <c r="E378" s="9"/>
      <c r="F378" s="9"/>
      <c r="G378" s="11"/>
      <c r="H378" s="11"/>
      <c r="I378" s="11"/>
      <c r="J378" s="5"/>
      <c r="K378" s="5"/>
      <c r="L378" s="4"/>
      <c r="M378" s="5"/>
      <c r="N378" s="20"/>
      <c r="O378" s="21"/>
      <c r="P378" s="20"/>
      <c r="Q378" s="20"/>
      <c r="R378" s="20"/>
      <c r="S378" s="4"/>
    </row>
    <row r="379" spans="1:19" x14ac:dyDescent="0.2">
      <c r="A379" s="9"/>
      <c r="B379" s="9"/>
      <c r="C379" s="9"/>
      <c r="D379" s="9"/>
      <c r="E379" s="9"/>
      <c r="F379" s="2" t="s">
        <v>9</v>
      </c>
      <c r="G379" s="9"/>
      <c r="H379" s="9"/>
      <c r="I379" s="9"/>
      <c r="J379" s="9"/>
      <c r="K379" s="5"/>
      <c r="L379" s="4"/>
      <c r="M379" s="5"/>
      <c r="N379" s="4" t="s">
        <v>10</v>
      </c>
      <c r="O379" s="5"/>
      <c r="P379" s="4"/>
      <c r="Q379" s="4"/>
      <c r="R379" s="4"/>
      <c r="S379" s="4"/>
    </row>
    <row r="380" spans="1:19" x14ac:dyDescent="0.2">
      <c r="A380" s="9"/>
      <c r="B380" s="9"/>
      <c r="C380" s="9"/>
      <c r="D380" s="9"/>
      <c r="E380" s="9"/>
      <c r="F380" s="9"/>
      <c r="G380" s="11"/>
      <c r="H380" s="11"/>
      <c r="I380" s="11"/>
      <c r="J380" s="5"/>
      <c r="K380" s="5"/>
      <c r="L380" s="4"/>
      <c r="M380" s="5"/>
      <c r="N380" s="4" t="s">
        <v>11</v>
      </c>
      <c r="O380" s="5"/>
      <c r="P380" s="4"/>
      <c r="Q380" s="4"/>
      <c r="R380" s="16" t="s">
        <v>12</v>
      </c>
      <c r="S380" s="4"/>
    </row>
    <row r="381" spans="1:19" ht="36" customHeight="1" x14ac:dyDescent="0.2">
      <c r="A381" s="9"/>
      <c r="B381" s="9"/>
      <c r="C381" s="9"/>
      <c r="D381" s="9"/>
      <c r="E381" s="9"/>
      <c r="F381" s="9"/>
      <c r="G381" s="11"/>
      <c r="H381" s="11"/>
      <c r="I381" s="11"/>
      <c r="J381" s="5"/>
      <c r="K381" s="5"/>
      <c r="L381" s="4"/>
      <c r="M381" s="5"/>
      <c r="N381" s="23" t="s">
        <v>257</v>
      </c>
      <c r="O381" s="23"/>
      <c r="P381" s="23"/>
      <c r="Q381" s="23"/>
      <c r="R381" s="23"/>
      <c r="S381" s="23"/>
    </row>
    <row r="382" spans="1:19" ht="15" customHeight="1" x14ac:dyDescent="0.2">
      <c r="A382" s="9"/>
      <c r="B382" s="9"/>
      <c r="C382" s="9"/>
      <c r="D382" s="9"/>
      <c r="E382" s="9"/>
      <c r="F382" s="9"/>
      <c r="G382" s="11"/>
      <c r="H382" s="11"/>
      <c r="I382" s="11"/>
      <c r="J382" s="5"/>
      <c r="K382" s="5"/>
      <c r="L382" s="4"/>
      <c r="M382" s="5"/>
      <c r="N382" s="23"/>
      <c r="O382" s="23"/>
      <c r="P382" s="23"/>
      <c r="Q382" s="23"/>
      <c r="R382" s="23"/>
      <c r="S382" s="23"/>
    </row>
    <row r="383" spans="1:19" x14ac:dyDescent="0.2">
      <c r="A383" s="9"/>
      <c r="B383" s="9"/>
      <c r="C383" s="9"/>
      <c r="D383" s="9"/>
      <c r="E383" s="9"/>
      <c r="F383" s="9"/>
      <c r="G383" s="11"/>
      <c r="H383" s="11"/>
      <c r="I383" s="11"/>
      <c r="J383" s="5"/>
      <c r="K383" s="5"/>
      <c r="L383" s="4"/>
      <c r="M383" s="5"/>
      <c r="N383" s="23" t="s">
        <v>14</v>
      </c>
      <c r="O383" s="23"/>
      <c r="P383" s="23"/>
      <c r="Q383" s="23"/>
      <c r="R383" s="24">
        <v>1</v>
      </c>
      <c r="S383" s="4"/>
    </row>
    <row r="384" spans="1:19" x14ac:dyDescent="0.2">
      <c r="A384" s="9"/>
      <c r="B384" s="9"/>
      <c r="C384" s="9"/>
      <c r="D384" s="9"/>
      <c r="E384" s="9"/>
      <c r="F384" s="9"/>
      <c r="G384" s="11"/>
      <c r="H384" s="11"/>
      <c r="I384" s="11"/>
      <c r="J384" s="5"/>
      <c r="K384" s="5"/>
      <c r="L384" s="4"/>
      <c r="M384" s="5"/>
      <c r="N384" s="4" t="s">
        <v>15</v>
      </c>
      <c r="O384" s="5"/>
      <c r="P384" s="4"/>
      <c r="Q384" s="4"/>
      <c r="R384" s="101" t="s">
        <v>292</v>
      </c>
      <c r="S384" s="4"/>
    </row>
    <row r="385" spans="1:19" x14ac:dyDescent="0.2">
      <c r="A385" s="9"/>
      <c r="B385" s="9"/>
      <c r="C385" s="9"/>
      <c r="D385" s="9"/>
      <c r="E385" s="9"/>
      <c r="F385" s="9"/>
      <c r="G385" s="11"/>
      <c r="H385" s="11"/>
      <c r="I385" s="11"/>
      <c r="J385" s="5"/>
      <c r="K385" s="5"/>
      <c r="L385" s="4"/>
      <c r="M385" s="5"/>
      <c r="N385" s="4" t="s">
        <v>16</v>
      </c>
      <c r="O385" s="5"/>
      <c r="P385" s="4"/>
      <c r="Q385" s="4"/>
      <c r="R385" s="16">
        <v>26</v>
      </c>
      <c r="S385" s="4"/>
    </row>
    <row r="386" spans="1:19" x14ac:dyDescent="0.2">
      <c r="A386" s="9"/>
      <c r="B386" s="9"/>
      <c r="C386" s="9"/>
      <c r="D386" s="9"/>
      <c r="E386" s="9"/>
      <c r="F386" s="9"/>
      <c r="G386" s="11"/>
      <c r="H386" s="11"/>
      <c r="I386" s="11"/>
      <c r="J386" s="5"/>
      <c r="K386" s="5"/>
      <c r="L386" s="4"/>
      <c r="M386" s="5"/>
      <c r="N386" s="4" t="s">
        <v>17</v>
      </c>
      <c r="O386" s="5"/>
      <c r="P386" s="4"/>
      <c r="Q386" s="4"/>
      <c r="R386" s="25">
        <v>24</v>
      </c>
      <c r="S386" s="4"/>
    </row>
    <row r="387" spans="1:19" x14ac:dyDescent="0.2">
      <c r="A387" s="9"/>
      <c r="B387" s="9"/>
      <c r="C387" s="9"/>
      <c r="D387" s="9"/>
      <c r="E387" s="9"/>
      <c r="F387" s="9"/>
      <c r="G387" s="11"/>
      <c r="H387" s="11"/>
      <c r="I387" s="11"/>
      <c r="J387" s="5"/>
      <c r="K387" s="5"/>
      <c r="L387" s="4"/>
      <c r="M387" s="5"/>
      <c r="N387" s="4" t="s">
        <v>18</v>
      </c>
      <c r="O387" s="5"/>
      <c r="P387" s="4"/>
      <c r="Q387" s="4"/>
      <c r="R387" s="16">
        <v>2</v>
      </c>
      <c r="S387" s="4"/>
    </row>
    <row r="388" spans="1:19" x14ac:dyDescent="0.2">
      <c r="A388" s="9"/>
      <c r="B388" s="9"/>
      <c r="C388" s="9"/>
      <c r="D388" s="9"/>
      <c r="E388" s="9"/>
      <c r="F388" s="9"/>
      <c r="G388" s="11"/>
      <c r="H388" s="11"/>
      <c r="I388" s="11"/>
      <c r="J388" s="5"/>
      <c r="K388" s="5"/>
      <c r="L388" s="4"/>
      <c r="M388" s="5"/>
      <c r="N388" s="4" t="s">
        <v>19</v>
      </c>
      <c r="O388" s="5"/>
      <c r="P388" s="4"/>
      <c r="Q388" s="4"/>
      <c r="R388" s="16">
        <v>2098</v>
      </c>
      <c r="S388" s="4"/>
    </row>
    <row r="389" spans="1:19" x14ac:dyDescent="0.2">
      <c r="A389" s="9"/>
      <c r="B389" s="9"/>
      <c r="C389" s="9"/>
      <c r="D389" s="9"/>
      <c r="E389" s="9"/>
      <c r="F389" s="9"/>
      <c r="G389" s="11"/>
      <c r="H389" s="11"/>
      <c r="I389" s="11"/>
      <c r="J389" s="5"/>
      <c r="K389" s="5"/>
      <c r="L389" s="4"/>
      <c r="M389" s="5"/>
      <c r="N389" s="4"/>
      <c r="O389" s="5"/>
      <c r="P389" s="4"/>
      <c r="Q389" s="4"/>
      <c r="R389" s="16"/>
      <c r="S389" s="4"/>
    </row>
    <row r="390" spans="1:19" ht="12.75" customHeight="1" x14ac:dyDescent="0.2">
      <c r="A390" s="26" t="s">
        <v>20</v>
      </c>
      <c r="B390" s="26" t="s">
        <v>21</v>
      </c>
      <c r="C390" s="26" t="s">
        <v>22</v>
      </c>
      <c r="D390" s="26" t="s">
        <v>23</v>
      </c>
      <c r="E390" s="26" t="s">
        <v>24</v>
      </c>
      <c r="F390" s="26" t="s">
        <v>25</v>
      </c>
      <c r="G390" s="26" t="s">
        <v>26</v>
      </c>
      <c r="H390" s="26" t="s">
        <v>27</v>
      </c>
      <c r="I390" s="26" t="s">
        <v>28</v>
      </c>
      <c r="J390" s="26" t="s">
        <v>29</v>
      </c>
      <c r="K390" s="26" t="s">
        <v>30</v>
      </c>
      <c r="L390" s="26" t="s">
        <v>31</v>
      </c>
      <c r="M390" s="27" t="s">
        <v>32</v>
      </c>
      <c r="N390" s="28"/>
      <c r="O390" s="28"/>
      <c r="P390" s="28"/>
      <c r="Q390" s="29"/>
      <c r="R390" s="30" t="s">
        <v>33</v>
      </c>
      <c r="S390" s="31" t="s">
        <v>34</v>
      </c>
    </row>
    <row r="391" spans="1:19" x14ac:dyDescent="0.2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3" t="s">
        <v>35</v>
      </c>
      <c r="N391" s="30" t="s">
        <v>36</v>
      </c>
      <c r="O391" s="27" t="s">
        <v>37</v>
      </c>
      <c r="P391" s="28"/>
      <c r="Q391" s="29"/>
      <c r="R391" s="34"/>
      <c r="S391" s="35"/>
    </row>
    <row r="392" spans="1:19" ht="97.5" customHeight="1" x14ac:dyDescent="0.2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7"/>
      <c r="N392" s="38"/>
      <c r="O392" s="39" t="s">
        <v>38</v>
      </c>
      <c r="P392" s="40" t="s">
        <v>39</v>
      </c>
      <c r="Q392" s="41" t="s">
        <v>40</v>
      </c>
      <c r="R392" s="38"/>
      <c r="S392" s="35"/>
    </row>
    <row r="393" spans="1:19" s="51" customFormat="1" ht="89.25" x14ac:dyDescent="0.2">
      <c r="A393" s="42">
        <v>1</v>
      </c>
      <c r="B393" s="43"/>
      <c r="C393" s="43" t="s">
        <v>143</v>
      </c>
      <c r="D393" s="43" t="s">
        <v>42</v>
      </c>
      <c r="E393" s="43" t="s">
        <v>144</v>
      </c>
      <c r="F393" s="43" t="s">
        <v>145</v>
      </c>
      <c r="G393" s="45" t="s">
        <v>70</v>
      </c>
      <c r="H393" s="46" t="s">
        <v>46</v>
      </c>
      <c r="I393" s="46">
        <v>93971</v>
      </c>
      <c r="J393" s="47">
        <f t="shared" ref="J393:J402" si="37">I393/72</f>
        <v>1305.1527777777778</v>
      </c>
      <c r="K393" s="48">
        <v>5.2</v>
      </c>
      <c r="L393" s="49">
        <f t="shared" ref="L393:L415" si="38">J393*K393</f>
        <v>6786.7944444444447</v>
      </c>
      <c r="M393" s="59">
        <v>4424</v>
      </c>
      <c r="N393" s="59"/>
      <c r="O393" s="59"/>
      <c r="P393" s="48"/>
      <c r="Q393" s="59"/>
      <c r="R393" s="49">
        <f t="shared" ref="R393:R415" si="39">L393*10%</f>
        <v>678.67944444444447</v>
      </c>
      <c r="S393" s="50">
        <f t="shared" ref="S393:S415" si="40">R393+Q393+N393+M393+L393</f>
        <v>11889.47388888889</v>
      </c>
    </row>
    <row r="394" spans="1:19" s="51" customFormat="1" ht="51" customHeight="1" x14ac:dyDescent="0.2">
      <c r="A394" s="42">
        <f>A393+1</f>
        <v>2</v>
      </c>
      <c r="B394" s="42"/>
      <c r="C394" s="43" t="s">
        <v>219</v>
      </c>
      <c r="D394" s="43" t="s">
        <v>42</v>
      </c>
      <c r="E394" s="44" t="s">
        <v>52</v>
      </c>
      <c r="F394" s="43" t="s">
        <v>220</v>
      </c>
      <c r="G394" s="58" t="s">
        <v>221</v>
      </c>
      <c r="H394" s="46" t="s">
        <v>46</v>
      </c>
      <c r="I394" s="46">
        <v>89016</v>
      </c>
      <c r="J394" s="47">
        <f t="shared" si="37"/>
        <v>1236.3333333333333</v>
      </c>
      <c r="K394" s="48">
        <v>3.6</v>
      </c>
      <c r="L394" s="49">
        <f t="shared" si="38"/>
        <v>4450.8</v>
      </c>
      <c r="M394" s="49"/>
      <c r="N394" s="49"/>
      <c r="O394" s="49"/>
      <c r="P394" s="48"/>
      <c r="Q394" s="49"/>
      <c r="R394" s="49">
        <f t="shared" si="39"/>
        <v>445.08000000000004</v>
      </c>
      <c r="S394" s="50">
        <f t="shared" si="40"/>
        <v>4895.88</v>
      </c>
    </row>
    <row r="395" spans="1:19" s="51" customFormat="1" ht="51" x14ac:dyDescent="0.2">
      <c r="A395" s="42">
        <f t="shared" ref="A395:A415" si="41">A394+1</f>
        <v>3</v>
      </c>
      <c r="B395" s="42"/>
      <c r="C395" s="43" t="s">
        <v>137</v>
      </c>
      <c r="D395" s="43" t="s">
        <v>42</v>
      </c>
      <c r="E395" s="43" t="s">
        <v>222</v>
      </c>
      <c r="F395" s="43" t="s">
        <v>223</v>
      </c>
      <c r="G395" s="58" t="s">
        <v>224</v>
      </c>
      <c r="H395" s="46" t="s">
        <v>46</v>
      </c>
      <c r="I395" s="46">
        <v>92201</v>
      </c>
      <c r="J395" s="47">
        <f t="shared" si="37"/>
        <v>1280.5694444444443</v>
      </c>
      <c r="K395" s="48">
        <v>10.8</v>
      </c>
      <c r="L395" s="49">
        <f t="shared" si="38"/>
        <v>13830.15</v>
      </c>
      <c r="M395" s="59"/>
      <c r="N395" s="59"/>
      <c r="O395" s="59"/>
      <c r="P395" s="48"/>
      <c r="Q395" s="59"/>
      <c r="R395" s="49">
        <f t="shared" si="39"/>
        <v>1383.0150000000001</v>
      </c>
      <c r="S395" s="50">
        <f t="shared" si="40"/>
        <v>15213.164999999999</v>
      </c>
    </row>
    <row r="396" spans="1:19" s="51" customFormat="1" ht="51" x14ac:dyDescent="0.2">
      <c r="A396" s="42">
        <f t="shared" si="41"/>
        <v>4</v>
      </c>
      <c r="B396" s="42"/>
      <c r="C396" s="43" t="s">
        <v>210</v>
      </c>
      <c r="D396" s="43" t="s">
        <v>42</v>
      </c>
      <c r="E396" s="43" t="s">
        <v>74</v>
      </c>
      <c r="F396" s="43" t="s">
        <v>75</v>
      </c>
      <c r="G396" s="58" t="s">
        <v>70</v>
      </c>
      <c r="H396" s="46" t="s">
        <v>46</v>
      </c>
      <c r="I396" s="46">
        <v>93971</v>
      </c>
      <c r="J396" s="47">
        <f t="shared" si="37"/>
        <v>1305.1527777777778</v>
      </c>
      <c r="K396" s="48">
        <v>1.4</v>
      </c>
      <c r="L396" s="49">
        <f t="shared" si="38"/>
        <v>1827.2138888888887</v>
      </c>
      <c r="M396" s="59"/>
      <c r="N396" s="59"/>
      <c r="O396" s="59"/>
      <c r="P396" s="48"/>
      <c r="Q396" s="59"/>
      <c r="R396" s="49">
        <f t="shared" si="39"/>
        <v>182.7213888888889</v>
      </c>
      <c r="S396" s="50">
        <f t="shared" si="40"/>
        <v>2009.9352777777776</v>
      </c>
    </row>
    <row r="397" spans="1:19" s="51" customFormat="1" ht="51" x14ac:dyDescent="0.2">
      <c r="A397" s="42">
        <f t="shared" si="41"/>
        <v>5</v>
      </c>
      <c r="B397" s="42"/>
      <c r="C397" s="43" t="s">
        <v>137</v>
      </c>
      <c r="D397" s="43" t="s">
        <v>42</v>
      </c>
      <c r="E397" s="43" t="s">
        <v>160</v>
      </c>
      <c r="F397" s="43" t="s">
        <v>161</v>
      </c>
      <c r="G397" s="45" t="s">
        <v>162</v>
      </c>
      <c r="H397" s="60" t="s">
        <v>46</v>
      </c>
      <c r="I397" s="46">
        <v>84061</v>
      </c>
      <c r="J397" s="47">
        <f t="shared" si="37"/>
        <v>1167.5138888888889</v>
      </c>
      <c r="K397" s="48">
        <v>10.8</v>
      </c>
      <c r="L397" s="49">
        <f t="shared" si="38"/>
        <v>12609.150000000001</v>
      </c>
      <c r="M397" s="59"/>
      <c r="N397" s="59"/>
      <c r="O397" s="59"/>
      <c r="P397" s="48"/>
      <c r="Q397" s="59"/>
      <c r="R397" s="49">
        <f t="shared" si="39"/>
        <v>1260.9150000000002</v>
      </c>
      <c r="S397" s="50">
        <f t="shared" si="40"/>
        <v>13870.065000000002</v>
      </c>
    </row>
    <row r="398" spans="1:19" ht="63.75" x14ac:dyDescent="0.2">
      <c r="A398" s="42">
        <f t="shared" si="41"/>
        <v>6</v>
      </c>
      <c r="B398" s="42"/>
      <c r="C398" s="43" t="s">
        <v>225</v>
      </c>
      <c r="D398" s="43" t="s">
        <v>42</v>
      </c>
      <c r="E398" s="43" t="s">
        <v>264</v>
      </c>
      <c r="F398" s="43" t="s">
        <v>265</v>
      </c>
      <c r="G398" s="45" t="s">
        <v>226</v>
      </c>
      <c r="H398" s="46" t="s">
        <v>46</v>
      </c>
      <c r="I398" s="46">
        <v>82468</v>
      </c>
      <c r="J398" s="47">
        <f t="shared" si="37"/>
        <v>1145.3888888888889</v>
      </c>
      <c r="K398" s="48">
        <v>9.6</v>
      </c>
      <c r="L398" s="49">
        <f t="shared" si="38"/>
        <v>10995.733333333334</v>
      </c>
      <c r="M398" s="59"/>
      <c r="N398" s="59"/>
      <c r="O398" s="59"/>
      <c r="P398" s="48"/>
      <c r="Q398" s="59"/>
      <c r="R398" s="49">
        <f t="shared" si="39"/>
        <v>1099.5733333333335</v>
      </c>
      <c r="S398" s="50">
        <f t="shared" si="40"/>
        <v>12095.306666666667</v>
      </c>
    </row>
    <row r="399" spans="1:19" s="51" customFormat="1" ht="84.75" customHeight="1" x14ac:dyDescent="0.2">
      <c r="A399" s="42">
        <f t="shared" si="41"/>
        <v>7</v>
      </c>
      <c r="B399" s="42"/>
      <c r="C399" s="43" t="s">
        <v>230</v>
      </c>
      <c r="D399" s="43" t="s">
        <v>42</v>
      </c>
      <c r="E399" s="44" t="s">
        <v>52</v>
      </c>
      <c r="F399" s="43" t="s">
        <v>231</v>
      </c>
      <c r="G399" s="45" t="s">
        <v>232</v>
      </c>
      <c r="H399" s="46" t="s">
        <v>46</v>
      </c>
      <c r="I399" s="46">
        <v>82468</v>
      </c>
      <c r="J399" s="47">
        <f t="shared" si="37"/>
        <v>1145.3888888888889</v>
      </c>
      <c r="K399" s="48">
        <v>10.199999999999999</v>
      </c>
      <c r="L399" s="49">
        <f t="shared" si="38"/>
        <v>11682.966666666665</v>
      </c>
      <c r="M399" s="49"/>
      <c r="N399" s="49"/>
      <c r="O399" s="49"/>
      <c r="P399" s="48"/>
      <c r="Q399" s="49"/>
      <c r="R399" s="49">
        <f t="shared" si="39"/>
        <v>1168.2966666666666</v>
      </c>
      <c r="S399" s="50">
        <f t="shared" si="40"/>
        <v>12851.263333333332</v>
      </c>
    </row>
    <row r="400" spans="1:19" s="51" customFormat="1" ht="51" x14ac:dyDescent="0.2">
      <c r="A400" s="42">
        <f t="shared" si="41"/>
        <v>8</v>
      </c>
      <c r="B400" s="42"/>
      <c r="C400" s="43" t="s">
        <v>62</v>
      </c>
      <c r="D400" s="43" t="s">
        <v>42</v>
      </c>
      <c r="E400" s="43" t="s">
        <v>43</v>
      </c>
      <c r="F400" s="43" t="s">
        <v>206</v>
      </c>
      <c r="G400" s="45" t="s">
        <v>207</v>
      </c>
      <c r="H400" s="46" t="s">
        <v>46</v>
      </c>
      <c r="I400" s="46">
        <v>84061</v>
      </c>
      <c r="J400" s="47">
        <f t="shared" si="37"/>
        <v>1167.5138888888889</v>
      </c>
      <c r="K400" s="48">
        <v>4</v>
      </c>
      <c r="L400" s="49">
        <f t="shared" si="38"/>
        <v>4670.0555555555557</v>
      </c>
      <c r="M400" s="59"/>
      <c r="N400" s="59"/>
      <c r="O400" s="59"/>
      <c r="P400" s="48"/>
      <c r="Q400" s="59"/>
      <c r="R400" s="49">
        <f t="shared" si="39"/>
        <v>467.00555555555559</v>
      </c>
      <c r="S400" s="50">
        <f t="shared" si="40"/>
        <v>5137.0611111111111</v>
      </c>
    </row>
    <row r="401" spans="1:19" s="51" customFormat="1" ht="63.75" x14ac:dyDescent="0.2">
      <c r="A401" s="42">
        <f t="shared" si="41"/>
        <v>9</v>
      </c>
      <c r="B401" s="42"/>
      <c r="C401" s="43" t="s">
        <v>163</v>
      </c>
      <c r="D401" s="43" t="s">
        <v>42</v>
      </c>
      <c r="E401" s="43" t="s">
        <v>164</v>
      </c>
      <c r="F401" s="43" t="s">
        <v>165</v>
      </c>
      <c r="G401" s="45" t="s">
        <v>166</v>
      </c>
      <c r="H401" s="46" t="s">
        <v>46</v>
      </c>
      <c r="I401" s="46">
        <v>89016</v>
      </c>
      <c r="J401" s="47">
        <f t="shared" si="37"/>
        <v>1236.3333333333333</v>
      </c>
      <c r="K401" s="48">
        <v>6.6</v>
      </c>
      <c r="L401" s="49">
        <f t="shared" si="38"/>
        <v>8159.7999999999993</v>
      </c>
      <c r="M401" s="59"/>
      <c r="N401" s="59"/>
      <c r="O401" s="59"/>
      <c r="P401" s="48"/>
      <c r="Q401" s="59"/>
      <c r="R401" s="49">
        <f t="shared" si="39"/>
        <v>815.98</v>
      </c>
      <c r="S401" s="50">
        <f t="shared" si="40"/>
        <v>8975.7799999999988</v>
      </c>
    </row>
    <row r="402" spans="1:19" s="51" customFormat="1" ht="87" customHeight="1" x14ac:dyDescent="0.2">
      <c r="A402" s="42">
        <f t="shared" si="41"/>
        <v>10</v>
      </c>
      <c r="B402" s="42"/>
      <c r="C402" s="43" t="s">
        <v>178</v>
      </c>
      <c r="D402" s="43" t="s">
        <v>42</v>
      </c>
      <c r="E402" s="43" t="s">
        <v>179</v>
      </c>
      <c r="F402" s="43" t="s">
        <v>180</v>
      </c>
      <c r="G402" s="45" t="s">
        <v>181</v>
      </c>
      <c r="H402" s="46" t="s">
        <v>46</v>
      </c>
      <c r="I402" s="46">
        <v>87246</v>
      </c>
      <c r="J402" s="47">
        <f t="shared" si="37"/>
        <v>1211.75</v>
      </c>
      <c r="K402" s="48">
        <v>15.6</v>
      </c>
      <c r="L402" s="49">
        <f t="shared" si="38"/>
        <v>18903.3</v>
      </c>
      <c r="M402" s="49"/>
      <c r="N402" s="49"/>
      <c r="O402" s="49"/>
      <c r="P402" s="48"/>
      <c r="Q402" s="49"/>
      <c r="R402" s="49">
        <f t="shared" si="39"/>
        <v>1890.33</v>
      </c>
      <c r="S402" s="50">
        <f t="shared" si="40"/>
        <v>20793.629999999997</v>
      </c>
    </row>
    <row r="403" spans="1:19" s="51" customFormat="1" ht="51" x14ac:dyDescent="0.2">
      <c r="A403" s="42">
        <f t="shared" si="41"/>
        <v>11</v>
      </c>
      <c r="B403" s="43"/>
      <c r="C403" s="44" t="s">
        <v>234</v>
      </c>
      <c r="D403" s="43" t="s">
        <v>42</v>
      </c>
      <c r="E403" s="43" t="s">
        <v>235</v>
      </c>
      <c r="F403" s="43" t="s">
        <v>236</v>
      </c>
      <c r="G403" s="45" t="s">
        <v>237</v>
      </c>
      <c r="H403" s="46" t="s">
        <v>46</v>
      </c>
      <c r="I403" s="46">
        <v>92201</v>
      </c>
      <c r="J403" s="47">
        <v>1093.7777777777778</v>
      </c>
      <c r="K403" s="48">
        <v>2.2999999999999998</v>
      </c>
      <c r="L403" s="49">
        <f t="shared" si="38"/>
        <v>2515.6888888888889</v>
      </c>
      <c r="M403" s="49"/>
      <c r="N403" s="49"/>
      <c r="O403" s="49"/>
      <c r="P403" s="48"/>
      <c r="Q403" s="49"/>
      <c r="R403" s="49">
        <f t="shared" si="39"/>
        <v>251.56888888888889</v>
      </c>
      <c r="S403" s="50">
        <f t="shared" si="40"/>
        <v>2767.2577777777778</v>
      </c>
    </row>
    <row r="404" spans="1:19" s="51" customFormat="1" ht="51" x14ac:dyDescent="0.2">
      <c r="A404" s="42">
        <f t="shared" si="41"/>
        <v>12</v>
      </c>
      <c r="B404" s="42"/>
      <c r="C404" s="43" t="s">
        <v>238</v>
      </c>
      <c r="D404" s="43" t="s">
        <v>42</v>
      </c>
      <c r="E404" s="43" t="s">
        <v>48</v>
      </c>
      <c r="F404" s="43" t="s">
        <v>239</v>
      </c>
      <c r="G404" s="45" t="s">
        <v>240</v>
      </c>
      <c r="H404" s="46" t="s">
        <v>46</v>
      </c>
      <c r="I404" s="46">
        <v>92201</v>
      </c>
      <c r="J404" s="47">
        <f t="shared" ref="J404:J415" si="42">I404/72</f>
        <v>1280.5694444444443</v>
      </c>
      <c r="K404" s="48">
        <v>2.6</v>
      </c>
      <c r="L404" s="49">
        <f t="shared" si="38"/>
        <v>3329.4805555555554</v>
      </c>
      <c r="M404" s="49"/>
      <c r="N404" s="49"/>
      <c r="O404" s="49"/>
      <c r="P404" s="48"/>
      <c r="Q404" s="49"/>
      <c r="R404" s="49">
        <f t="shared" si="39"/>
        <v>332.94805555555558</v>
      </c>
      <c r="S404" s="50">
        <f t="shared" si="40"/>
        <v>3662.428611111111</v>
      </c>
    </row>
    <row r="405" spans="1:19" s="51" customFormat="1" ht="38.25" x14ac:dyDescent="0.2">
      <c r="A405" s="42">
        <f t="shared" si="41"/>
        <v>13</v>
      </c>
      <c r="B405" s="42"/>
      <c r="C405" s="43" t="s">
        <v>277</v>
      </c>
      <c r="D405" s="43" t="s">
        <v>42</v>
      </c>
      <c r="E405" s="43" t="s">
        <v>94</v>
      </c>
      <c r="F405" s="43" t="s">
        <v>95</v>
      </c>
      <c r="G405" s="45" t="s">
        <v>70</v>
      </c>
      <c r="H405" s="46" t="s">
        <v>46</v>
      </c>
      <c r="I405" s="46">
        <v>93971</v>
      </c>
      <c r="J405" s="47">
        <f t="shared" si="42"/>
        <v>1305.1527777777778</v>
      </c>
      <c r="K405" s="48">
        <v>8</v>
      </c>
      <c r="L405" s="49">
        <f t="shared" si="38"/>
        <v>10441.222222222223</v>
      </c>
      <c r="M405" s="49"/>
      <c r="N405" s="49"/>
      <c r="O405" s="49"/>
      <c r="P405" s="48"/>
      <c r="Q405" s="49"/>
      <c r="R405" s="49">
        <f t="shared" si="39"/>
        <v>1044.1222222222223</v>
      </c>
      <c r="S405" s="50">
        <f t="shared" si="40"/>
        <v>11485.344444444445</v>
      </c>
    </row>
    <row r="406" spans="1:19" s="51" customFormat="1" ht="63.75" x14ac:dyDescent="0.2">
      <c r="A406" s="42">
        <f t="shared" si="41"/>
        <v>14</v>
      </c>
      <c r="B406" s="42"/>
      <c r="C406" s="43" t="s">
        <v>244</v>
      </c>
      <c r="D406" s="43" t="s">
        <v>42</v>
      </c>
      <c r="E406" s="43" t="s">
        <v>235</v>
      </c>
      <c r="F406" s="43" t="s">
        <v>245</v>
      </c>
      <c r="G406" s="45" t="s">
        <v>70</v>
      </c>
      <c r="H406" s="46" t="s">
        <v>46</v>
      </c>
      <c r="I406" s="46">
        <v>93971</v>
      </c>
      <c r="J406" s="48">
        <f t="shared" si="42"/>
        <v>1305.1527777777778</v>
      </c>
      <c r="K406" s="48">
        <v>7.6</v>
      </c>
      <c r="L406" s="49">
        <f t="shared" si="38"/>
        <v>9919.1611111111106</v>
      </c>
      <c r="M406" s="49"/>
      <c r="N406" s="49"/>
      <c r="O406" s="49"/>
      <c r="P406" s="48"/>
      <c r="Q406" s="49"/>
      <c r="R406" s="49">
        <f t="shared" si="39"/>
        <v>991.91611111111115</v>
      </c>
      <c r="S406" s="50">
        <f t="shared" si="40"/>
        <v>10911.077222222222</v>
      </c>
    </row>
    <row r="407" spans="1:19" s="51" customFormat="1" ht="51" x14ac:dyDescent="0.2">
      <c r="A407" s="42">
        <f t="shared" si="41"/>
        <v>15</v>
      </c>
      <c r="B407" s="42"/>
      <c r="C407" s="43" t="s">
        <v>276</v>
      </c>
      <c r="D407" s="43" t="s">
        <v>42</v>
      </c>
      <c r="E407" s="43" t="s">
        <v>48</v>
      </c>
      <c r="F407" s="43" t="s">
        <v>212</v>
      </c>
      <c r="G407" s="45" t="s">
        <v>162</v>
      </c>
      <c r="H407" s="46" t="s">
        <v>46</v>
      </c>
      <c r="I407" s="46">
        <v>84061</v>
      </c>
      <c r="J407" s="47">
        <f t="shared" si="42"/>
        <v>1167.5138888888889</v>
      </c>
      <c r="K407" s="48">
        <v>12.8</v>
      </c>
      <c r="L407" s="49">
        <f t="shared" si="38"/>
        <v>14944.177777777779</v>
      </c>
      <c r="M407" s="49"/>
      <c r="N407" s="49"/>
      <c r="O407" s="49"/>
      <c r="P407" s="48"/>
      <c r="Q407" s="49"/>
      <c r="R407" s="49">
        <f t="shared" si="39"/>
        <v>1494.4177777777779</v>
      </c>
      <c r="S407" s="50">
        <f t="shared" si="40"/>
        <v>16438.595555555556</v>
      </c>
    </row>
    <row r="408" spans="1:19" s="51" customFormat="1" ht="38.25" x14ac:dyDescent="0.2">
      <c r="A408" s="42">
        <f t="shared" si="41"/>
        <v>16</v>
      </c>
      <c r="B408" s="43"/>
      <c r="C408" s="43" t="s">
        <v>293</v>
      </c>
      <c r="D408" s="43" t="s">
        <v>42</v>
      </c>
      <c r="E408" s="43" t="s">
        <v>109</v>
      </c>
      <c r="F408" s="43" t="s">
        <v>112</v>
      </c>
      <c r="G408" s="45" t="s">
        <v>70</v>
      </c>
      <c r="H408" s="46" t="s">
        <v>46</v>
      </c>
      <c r="I408" s="46">
        <v>93971</v>
      </c>
      <c r="J408" s="48">
        <f t="shared" si="42"/>
        <v>1305.1527777777778</v>
      </c>
      <c r="K408" s="48">
        <v>4.5999999999999996</v>
      </c>
      <c r="L408" s="49">
        <f t="shared" si="38"/>
        <v>6003.7027777777776</v>
      </c>
      <c r="M408" s="49"/>
      <c r="N408" s="49"/>
      <c r="O408" s="49"/>
      <c r="P408" s="48"/>
      <c r="Q408" s="49"/>
      <c r="R408" s="49">
        <f t="shared" si="39"/>
        <v>600.3702777777778</v>
      </c>
      <c r="S408" s="50">
        <f t="shared" si="40"/>
        <v>6604.0730555555556</v>
      </c>
    </row>
    <row r="409" spans="1:19" s="51" customFormat="1" ht="38.25" x14ac:dyDescent="0.2">
      <c r="A409" s="42">
        <f t="shared" si="41"/>
        <v>17</v>
      </c>
      <c r="B409" s="42"/>
      <c r="C409" s="43" t="s">
        <v>137</v>
      </c>
      <c r="D409" s="43" t="s">
        <v>42</v>
      </c>
      <c r="E409" s="64" t="s">
        <v>144</v>
      </c>
      <c r="F409" s="64" t="s">
        <v>190</v>
      </c>
      <c r="G409" s="45" t="s">
        <v>70</v>
      </c>
      <c r="H409" s="46" t="s">
        <v>46</v>
      </c>
      <c r="I409" s="46">
        <v>93971</v>
      </c>
      <c r="J409" s="47">
        <f t="shared" si="42"/>
        <v>1305.1527777777778</v>
      </c>
      <c r="K409" s="61">
        <v>10.8</v>
      </c>
      <c r="L409" s="49">
        <f t="shared" si="38"/>
        <v>14095.650000000001</v>
      </c>
      <c r="M409" s="62"/>
      <c r="N409" s="62"/>
      <c r="O409" s="62"/>
      <c r="P409" s="61"/>
      <c r="Q409" s="62"/>
      <c r="R409" s="49">
        <f t="shared" si="39"/>
        <v>1409.5650000000003</v>
      </c>
      <c r="S409" s="50">
        <f t="shared" si="40"/>
        <v>15505.215000000002</v>
      </c>
    </row>
    <row r="410" spans="1:19" s="51" customFormat="1" ht="63.75" x14ac:dyDescent="0.2">
      <c r="A410" s="42">
        <f t="shared" si="41"/>
        <v>18</v>
      </c>
      <c r="B410" s="42"/>
      <c r="C410" s="43" t="s">
        <v>248</v>
      </c>
      <c r="D410" s="43" t="s">
        <v>42</v>
      </c>
      <c r="E410" s="64" t="s">
        <v>249</v>
      </c>
      <c r="F410" s="64" t="s">
        <v>250</v>
      </c>
      <c r="G410" s="45" t="s">
        <v>251</v>
      </c>
      <c r="H410" s="46" t="s">
        <v>46</v>
      </c>
      <c r="I410" s="46">
        <v>90609</v>
      </c>
      <c r="J410" s="47">
        <f t="shared" si="42"/>
        <v>1258.4583333333333</v>
      </c>
      <c r="K410" s="61">
        <v>32.4</v>
      </c>
      <c r="L410" s="49">
        <f t="shared" si="38"/>
        <v>40774.049999999996</v>
      </c>
      <c r="M410" s="62"/>
      <c r="N410" s="62">
        <v>4424</v>
      </c>
      <c r="O410" s="62"/>
      <c r="P410" s="61"/>
      <c r="Q410" s="62"/>
      <c r="R410" s="49">
        <f t="shared" si="39"/>
        <v>4077.4049999999997</v>
      </c>
      <c r="S410" s="50">
        <f t="shared" si="40"/>
        <v>49275.454999999994</v>
      </c>
    </row>
    <row r="411" spans="1:19" s="56" customFormat="1" ht="51" x14ac:dyDescent="0.25">
      <c r="A411" s="42">
        <f t="shared" si="41"/>
        <v>19</v>
      </c>
      <c r="B411" s="42"/>
      <c r="C411" s="43" t="s">
        <v>137</v>
      </c>
      <c r="D411" s="43" t="s">
        <v>42</v>
      </c>
      <c r="E411" s="43" t="s">
        <v>252</v>
      </c>
      <c r="F411" s="43" t="s">
        <v>253</v>
      </c>
      <c r="G411" s="45" t="s">
        <v>70</v>
      </c>
      <c r="H411" s="46" t="s">
        <v>46</v>
      </c>
      <c r="I411" s="46">
        <v>93971</v>
      </c>
      <c r="J411" s="47">
        <f t="shared" si="42"/>
        <v>1305.1527777777778</v>
      </c>
      <c r="K411" s="48">
        <v>25.2</v>
      </c>
      <c r="L411" s="49">
        <f t="shared" si="38"/>
        <v>32889.85</v>
      </c>
      <c r="M411" s="49"/>
      <c r="N411" s="49"/>
      <c r="O411" s="49"/>
      <c r="P411" s="48"/>
      <c r="Q411" s="49"/>
      <c r="R411" s="49">
        <f t="shared" si="39"/>
        <v>3288.9850000000001</v>
      </c>
      <c r="S411" s="50">
        <f t="shared" si="40"/>
        <v>36178.834999999999</v>
      </c>
    </row>
    <row r="412" spans="1:19" s="111" customFormat="1" ht="59.25" customHeight="1" x14ac:dyDescent="0.2">
      <c r="A412" s="42">
        <f t="shared" si="41"/>
        <v>20</v>
      </c>
      <c r="B412" s="42"/>
      <c r="C412" s="43" t="s">
        <v>210</v>
      </c>
      <c r="D412" s="43" t="s">
        <v>42</v>
      </c>
      <c r="E412" s="43" t="s">
        <v>74</v>
      </c>
      <c r="F412" s="43" t="s">
        <v>121</v>
      </c>
      <c r="G412" s="45" t="s">
        <v>122</v>
      </c>
      <c r="H412" s="46" t="s">
        <v>46</v>
      </c>
      <c r="I412" s="46">
        <v>89016</v>
      </c>
      <c r="J412" s="47">
        <f t="shared" si="42"/>
        <v>1236.3333333333333</v>
      </c>
      <c r="K412" s="48">
        <v>7.5</v>
      </c>
      <c r="L412" s="49">
        <f t="shared" si="38"/>
        <v>9272.5</v>
      </c>
      <c r="M412" s="49"/>
      <c r="N412" s="49"/>
      <c r="O412" s="49"/>
      <c r="P412" s="48"/>
      <c r="Q412" s="49"/>
      <c r="R412" s="49">
        <f t="shared" si="39"/>
        <v>927.25</v>
      </c>
      <c r="S412" s="50">
        <f t="shared" si="40"/>
        <v>10199.75</v>
      </c>
    </row>
    <row r="413" spans="1:19" s="51" customFormat="1" ht="63.75" x14ac:dyDescent="0.2">
      <c r="A413" s="42">
        <f t="shared" si="41"/>
        <v>21</v>
      </c>
      <c r="B413" s="42"/>
      <c r="C413" s="43" t="s">
        <v>254</v>
      </c>
      <c r="D413" s="43" t="s">
        <v>42</v>
      </c>
      <c r="E413" s="43" t="s">
        <v>195</v>
      </c>
      <c r="F413" s="43" t="s">
        <v>196</v>
      </c>
      <c r="G413" s="45" t="s">
        <v>197</v>
      </c>
      <c r="H413" s="46" t="s">
        <v>46</v>
      </c>
      <c r="I413" s="46">
        <v>87246</v>
      </c>
      <c r="J413" s="47">
        <f t="shared" si="42"/>
        <v>1211.75</v>
      </c>
      <c r="K413" s="48">
        <v>4.2</v>
      </c>
      <c r="L413" s="49">
        <f t="shared" si="38"/>
        <v>5089.3500000000004</v>
      </c>
      <c r="M413" s="49"/>
      <c r="N413" s="49"/>
      <c r="O413" s="49"/>
      <c r="P413" s="48"/>
      <c r="Q413" s="49"/>
      <c r="R413" s="49">
        <f t="shared" si="39"/>
        <v>508.93500000000006</v>
      </c>
      <c r="S413" s="50">
        <f t="shared" si="40"/>
        <v>5598.2850000000008</v>
      </c>
    </row>
    <row r="414" spans="1:19" s="51" customFormat="1" ht="38.25" x14ac:dyDescent="0.2">
      <c r="A414" s="42">
        <f t="shared" si="41"/>
        <v>22</v>
      </c>
      <c r="B414" s="42"/>
      <c r="C414" s="43" t="s">
        <v>62</v>
      </c>
      <c r="D414" s="43" t="s">
        <v>42</v>
      </c>
      <c r="E414" s="43" t="s">
        <v>94</v>
      </c>
      <c r="F414" s="43" t="s">
        <v>214</v>
      </c>
      <c r="G414" s="45" t="s">
        <v>70</v>
      </c>
      <c r="H414" s="46" t="s">
        <v>46</v>
      </c>
      <c r="I414" s="46">
        <v>93971</v>
      </c>
      <c r="J414" s="47">
        <f t="shared" si="42"/>
        <v>1305.1527777777778</v>
      </c>
      <c r="K414" s="61">
        <v>4</v>
      </c>
      <c r="L414" s="49">
        <f t="shared" si="38"/>
        <v>5220.6111111111113</v>
      </c>
      <c r="M414" s="62"/>
      <c r="N414" s="62"/>
      <c r="O414" s="62"/>
      <c r="P414" s="61"/>
      <c r="Q414" s="62"/>
      <c r="R414" s="49">
        <f t="shared" si="39"/>
        <v>522.06111111111113</v>
      </c>
      <c r="S414" s="50">
        <f t="shared" si="40"/>
        <v>5742.6722222222224</v>
      </c>
    </row>
    <row r="415" spans="1:19" ht="39" thickBot="1" x14ac:dyDescent="0.25">
      <c r="A415" s="42">
        <f t="shared" si="41"/>
        <v>23</v>
      </c>
      <c r="B415" s="63"/>
      <c r="C415" s="102" t="s">
        <v>215</v>
      </c>
      <c r="D415" s="103" t="s">
        <v>42</v>
      </c>
      <c r="E415" s="102"/>
      <c r="F415" s="102"/>
      <c r="G415" s="65" t="s">
        <v>125</v>
      </c>
      <c r="H415" s="66" t="s">
        <v>46</v>
      </c>
      <c r="I415" s="66">
        <v>85653</v>
      </c>
      <c r="J415" s="47">
        <f t="shared" si="42"/>
        <v>1189.625</v>
      </c>
      <c r="K415" s="61">
        <v>10</v>
      </c>
      <c r="L415" s="49">
        <f t="shared" si="38"/>
        <v>11896.25</v>
      </c>
      <c r="M415" s="62"/>
      <c r="N415" s="62"/>
      <c r="O415" s="62"/>
      <c r="P415" s="61"/>
      <c r="Q415" s="62"/>
      <c r="R415" s="49">
        <f t="shared" si="39"/>
        <v>1189.625</v>
      </c>
      <c r="S415" s="50">
        <f t="shared" si="40"/>
        <v>13085.875</v>
      </c>
    </row>
    <row r="416" spans="1:19" ht="13.5" thickBot="1" x14ac:dyDescent="0.25">
      <c r="A416" s="112" t="s">
        <v>126</v>
      </c>
      <c r="B416" s="113"/>
      <c r="C416" s="114"/>
      <c r="D416" s="114"/>
      <c r="E416" s="114"/>
      <c r="F416" s="114"/>
      <c r="G416" s="71"/>
      <c r="H416" s="71"/>
      <c r="I416" s="71"/>
      <c r="J416" s="72"/>
      <c r="K416" s="72">
        <f>SUM(K393:K415)</f>
        <v>209.79999999999995</v>
      </c>
      <c r="L416" s="73">
        <f>SUM(L393:L415)</f>
        <v>260307.65833333335</v>
      </c>
      <c r="M416" s="73">
        <f>SUM(M393:M415)</f>
        <v>4424</v>
      </c>
      <c r="N416" s="73">
        <f>SUM(N393:N415)</f>
        <v>4424</v>
      </c>
      <c r="O416" s="73"/>
      <c r="P416" s="72">
        <f>SUM(P393:P415)</f>
        <v>0</v>
      </c>
      <c r="Q416" s="73">
        <f>SUM(Q393:Q415)</f>
        <v>0</v>
      </c>
      <c r="R416" s="73">
        <f>SUM(R393:R415)</f>
        <v>26030.765833333338</v>
      </c>
      <c r="S416" s="91">
        <f>SUM(S393:S415)</f>
        <v>295186.42416666658</v>
      </c>
    </row>
    <row r="417" spans="1:19" x14ac:dyDescent="0.2">
      <c r="A417" s="9"/>
      <c r="B417" s="9"/>
      <c r="C417" s="9"/>
      <c r="D417" s="9"/>
      <c r="E417" s="9"/>
      <c r="F417" s="9"/>
      <c r="G417" s="11"/>
      <c r="H417" s="11"/>
      <c r="I417" s="11"/>
      <c r="J417" s="5"/>
      <c r="K417" s="5"/>
      <c r="L417" s="4"/>
      <c r="M417" s="5"/>
      <c r="N417" s="4"/>
      <c r="O417" s="5"/>
      <c r="P417" s="4"/>
      <c r="Q417" s="4"/>
      <c r="R417" s="4"/>
      <c r="S417" s="4"/>
    </row>
    <row r="418" spans="1:19" x14ac:dyDescent="0.2">
      <c r="A418" s="9"/>
      <c r="B418" s="9"/>
      <c r="C418" s="9"/>
      <c r="D418" s="9"/>
      <c r="E418" s="9"/>
      <c r="F418" s="9"/>
      <c r="G418" s="11"/>
      <c r="H418" s="11"/>
      <c r="I418" s="11"/>
      <c r="J418" s="5"/>
      <c r="K418" s="5"/>
      <c r="L418" s="4"/>
      <c r="M418" s="5"/>
      <c r="N418" s="4"/>
      <c r="O418" s="5"/>
      <c r="P418" s="4"/>
      <c r="Q418" s="20"/>
      <c r="R418" s="104">
        <f>R386/R385*100</f>
        <v>92.307692307692307</v>
      </c>
      <c r="S418" s="4">
        <f>S416*R418%</f>
        <v>272479.77615384606</v>
      </c>
    </row>
    <row r="419" spans="1:19" x14ac:dyDescent="0.2">
      <c r="A419" s="9"/>
      <c r="B419" s="9"/>
      <c r="C419" s="9"/>
      <c r="D419" s="9"/>
      <c r="E419" s="9"/>
      <c r="F419" s="9"/>
      <c r="G419" s="11"/>
      <c r="H419" s="11"/>
      <c r="I419" s="11"/>
      <c r="J419" s="5"/>
      <c r="K419" s="5"/>
      <c r="L419" s="4"/>
      <c r="M419" s="5"/>
      <c r="N419" s="4"/>
      <c r="O419" s="5"/>
      <c r="P419" s="4"/>
      <c r="Q419" s="4"/>
      <c r="R419" s="104">
        <f>100-R418</f>
        <v>7.6923076923076934</v>
      </c>
      <c r="S419" s="4">
        <f>S416-S418</f>
        <v>22706.648012820515</v>
      </c>
    </row>
    <row r="420" spans="1:19" x14ac:dyDescent="0.2">
      <c r="A420" s="9"/>
      <c r="B420" s="9"/>
      <c r="C420" s="9"/>
      <c r="D420" s="9"/>
      <c r="E420" s="9"/>
      <c r="F420" s="9"/>
      <c r="G420" s="11"/>
      <c r="H420" s="11"/>
      <c r="I420" s="11"/>
      <c r="J420" s="5"/>
      <c r="K420" s="5"/>
      <c r="L420" s="4"/>
      <c r="M420" s="5"/>
      <c r="N420" s="4"/>
      <c r="O420" s="5"/>
      <c r="P420" s="4"/>
      <c r="Q420" s="4"/>
      <c r="R420" s="104">
        <f>SUM(R418:R419)</f>
        <v>100</v>
      </c>
      <c r="S420" s="4">
        <f>SUM(S418:S419)</f>
        <v>295186.42416666658</v>
      </c>
    </row>
    <row r="421" spans="1:19" x14ac:dyDescent="0.2">
      <c r="A421" s="9"/>
      <c r="B421" s="9"/>
      <c r="C421" s="9" t="s">
        <v>127</v>
      </c>
      <c r="D421" s="9"/>
      <c r="E421" s="9"/>
      <c r="F421" s="9"/>
      <c r="G421" s="11"/>
      <c r="H421" s="11"/>
      <c r="I421" s="11"/>
      <c r="J421" s="5"/>
      <c r="K421" s="5"/>
      <c r="L421" s="4"/>
      <c r="M421" s="5"/>
      <c r="N421" s="4"/>
      <c r="O421" s="5"/>
      <c r="P421" s="4"/>
      <c r="Q421" s="4"/>
      <c r="R421" s="4"/>
      <c r="S421" s="4"/>
    </row>
    <row r="422" spans="1:19" x14ac:dyDescent="0.2">
      <c r="A422" s="9"/>
      <c r="B422" s="9"/>
      <c r="C422" s="9"/>
      <c r="D422" s="9"/>
      <c r="E422" s="9"/>
      <c r="F422" s="9"/>
      <c r="G422" s="11"/>
      <c r="H422" s="11"/>
      <c r="I422" s="11"/>
      <c r="J422" s="5"/>
      <c r="K422" s="5"/>
      <c r="L422" s="4"/>
      <c r="M422" s="5"/>
      <c r="N422" s="4"/>
      <c r="O422" s="5"/>
      <c r="P422" s="4"/>
      <c r="Q422" s="4"/>
      <c r="R422" s="4"/>
      <c r="S422" s="4"/>
    </row>
    <row r="423" spans="1:19" x14ac:dyDescent="0.2">
      <c r="A423" s="9"/>
      <c r="B423" s="9"/>
      <c r="C423" s="9" t="s">
        <v>216</v>
      </c>
      <c r="D423" s="9"/>
      <c r="E423" s="9"/>
      <c r="F423" s="11"/>
      <c r="G423" s="11"/>
      <c r="H423" s="11"/>
      <c r="I423" s="11"/>
      <c r="J423" s="5"/>
      <c r="K423" s="5"/>
      <c r="L423" s="4"/>
      <c r="M423" s="5"/>
      <c r="N423" s="4"/>
      <c r="O423" s="5"/>
      <c r="P423" s="4"/>
      <c r="Q423" s="4"/>
      <c r="R423" s="4"/>
      <c r="S423" s="4"/>
    </row>
    <row r="424" spans="1:19" x14ac:dyDescent="0.2">
      <c r="A424" s="9"/>
      <c r="B424" s="9"/>
      <c r="C424" s="9"/>
      <c r="D424" s="9"/>
      <c r="E424" s="9"/>
      <c r="F424" s="11"/>
      <c r="G424" s="11"/>
      <c r="H424" s="11"/>
      <c r="I424" s="11"/>
      <c r="J424" s="5"/>
      <c r="K424" s="5"/>
      <c r="L424" s="4"/>
      <c r="M424" s="5"/>
      <c r="N424" s="4"/>
      <c r="O424" s="5"/>
      <c r="P424" s="4"/>
      <c r="Q424" s="4"/>
      <c r="R424" s="4"/>
      <c r="S424" s="4"/>
    </row>
    <row r="425" spans="1:19" x14ac:dyDescent="0.2">
      <c r="A425" s="9"/>
      <c r="B425" s="9"/>
      <c r="C425" s="9"/>
      <c r="D425" s="9"/>
      <c r="E425" s="9"/>
      <c r="F425" s="11"/>
      <c r="G425" s="11"/>
      <c r="H425" s="11"/>
      <c r="I425" s="11"/>
      <c r="J425" s="5"/>
      <c r="K425" s="5"/>
      <c r="L425" s="4"/>
      <c r="M425" s="5"/>
      <c r="N425" s="4"/>
      <c r="O425" s="5"/>
      <c r="P425" s="4"/>
      <c r="Q425" s="4"/>
      <c r="R425" s="4"/>
      <c r="S425" s="4"/>
    </row>
    <row r="426" spans="1:19" x14ac:dyDescent="0.2">
      <c r="A426" s="9"/>
      <c r="B426" s="9"/>
      <c r="C426" s="9"/>
      <c r="D426" s="9"/>
      <c r="E426" s="9"/>
      <c r="F426" s="11"/>
      <c r="G426" s="11"/>
      <c r="H426" s="11"/>
      <c r="I426" s="11"/>
      <c r="J426" s="5"/>
      <c r="K426" s="5"/>
      <c r="L426" s="4"/>
      <c r="M426" s="5"/>
      <c r="N426" s="4"/>
      <c r="O426" s="5"/>
      <c r="P426" s="4"/>
      <c r="Q426" s="4"/>
      <c r="R426" s="4"/>
      <c r="S426" s="4"/>
    </row>
    <row r="427" spans="1:19" x14ac:dyDescent="0.2">
      <c r="A427" s="9"/>
      <c r="B427" s="9"/>
      <c r="C427" s="9"/>
      <c r="D427" s="9"/>
      <c r="E427" s="9"/>
      <c r="F427" s="11"/>
      <c r="G427" s="11"/>
      <c r="H427" s="11"/>
      <c r="I427" s="11"/>
      <c r="J427" s="5"/>
      <c r="K427" s="5"/>
      <c r="L427" s="4"/>
      <c r="M427" s="5"/>
      <c r="N427" s="4"/>
      <c r="O427" s="5"/>
      <c r="P427" s="4"/>
      <c r="Q427" s="4"/>
      <c r="R427" s="4"/>
      <c r="S427" s="4"/>
    </row>
    <row r="428" spans="1:19" x14ac:dyDescent="0.2">
      <c r="A428" s="9"/>
      <c r="B428" s="9"/>
      <c r="C428" s="9"/>
      <c r="D428" s="9"/>
      <c r="E428" s="9"/>
      <c r="F428" s="11"/>
      <c r="G428" s="11"/>
      <c r="H428" s="11"/>
      <c r="I428" s="11"/>
      <c r="J428" s="5"/>
      <c r="K428" s="5"/>
      <c r="L428" s="4"/>
      <c r="M428" s="5"/>
      <c r="N428" s="4"/>
      <c r="O428" s="5"/>
      <c r="P428" s="4"/>
      <c r="Q428" s="4"/>
      <c r="R428" s="4"/>
      <c r="S428" s="4"/>
    </row>
    <row r="429" spans="1:19" x14ac:dyDescent="0.2">
      <c r="A429" s="9"/>
      <c r="B429" s="9"/>
      <c r="C429" s="9"/>
      <c r="D429" s="9"/>
      <c r="E429" s="9"/>
      <c r="F429" s="11"/>
      <c r="G429" s="11"/>
      <c r="H429" s="11"/>
      <c r="I429" s="11"/>
      <c r="J429" s="5"/>
      <c r="K429" s="5"/>
      <c r="L429" s="4"/>
      <c r="M429" s="5"/>
      <c r="N429" s="4"/>
      <c r="O429" s="5"/>
      <c r="P429" s="4"/>
      <c r="Q429" s="4"/>
      <c r="R429" s="4"/>
      <c r="S429" s="4"/>
    </row>
    <row r="430" spans="1:19" x14ac:dyDescent="0.2">
      <c r="A430" s="1" t="s">
        <v>0</v>
      </c>
      <c r="B430" s="1"/>
      <c r="C430" s="1"/>
      <c r="D430" s="2"/>
      <c r="E430" s="3" t="s">
        <v>294</v>
      </c>
      <c r="F430" s="3"/>
      <c r="G430" s="3"/>
      <c r="H430" s="3"/>
      <c r="I430" s="3"/>
      <c r="J430" s="3"/>
      <c r="K430" s="3"/>
      <c r="L430" s="4"/>
      <c r="M430" s="5"/>
      <c r="N430" s="6" t="s">
        <v>2</v>
      </c>
      <c r="O430" s="6"/>
      <c r="P430" s="6"/>
      <c r="Q430" s="6"/>
      <c r="R430" s="6"/>
      <c r="S430" s="6"/>
    </row>
    <row r="431" spans="1:19" ht="37.5" customHeight="1" x14ac:dyDescent="0.2">
      <c r="A431" s="8" t="s">
        <v>3</v>
      </c>
      <c r="B431" s="8"/>
      <c r="C431" s="8"/>
      <c r="D431" s="2"/>
      <c r="E431" s="2"/>
      <c r="F431" s="9"/>
      <c r="G431" s="10"/>
      <c r="H431" s="11"/>
      <c r="I431" s="11"/>
      <c r="J431" s="5"/>
      <c r="K431" s="5"/>
      <c r="L431" s="4"/>
      <c r="N431" s="12" t="s">
        <v>4</v>
      </c>
      <c r="O431" s="12"/>
      <c r="P431" s="12"/>
      <c r="Q431" s="12"/>
      <c r="R431" s="12"/>
      <c r="S431" s="12"/>
    </row>
    <row r="432" spans="1:19" x14ac:dyDescent="0.2">
      <c r="A432" s="2"/>
      <c r="B432" s="2"/>
      <c r="C432" s="2"/>
      <c r="D432" s="2"/>
      <c r="E432" s="3" t="s">
        <v>5</v>
      </c>
      <c r="F432" s="3"/>
      <c r="G432" s="3"/>
      <c r="H432" s="3"/>
      <c r="I432" s="3"/>
      <c r="J432" s="3"/>
      <c r="K432" s="3"/>
      <c r="L432" s="3"/>
      <c r="M432" s="5"/>
      <c r="N432" s="13"/>
      <c r="O432" s="13"/>
      <c r="P432" s="13"/>
      <c r="Q432" s="14"/>
      <c r="R432" s="15"/>
      <c r="S432" s="16"/>
    </row>
    <row r="433" spans="1:19" x14ac:dyDescent="0.2">
      <c r="A433" s="3" t="s">
        <v>132</v>
      </c>
      <c r="B433" s="3"/>
      <c r="C433" s="3"/>
      <c r="D433" s="3"/>
      <c r="E433" s="2"/>
      <c r="F433" s="115" t="s">
        <v>7</v>
      </c>
      <c r="G433" s="115"/>
      <c r="H433" s="115"/>
      <c r="I433" s="115"/>
      <c r="J433" s="115"/>
      <c r="K433" s="5"/>
      <c r="L433" s="4"/>
      <c r="M433" s="5"/>
      <c r="N433" s="17" t="s">
        <v>200</v>
      </c>
      <c r="O433" s="17"/>
      <c r="P433" s="17"/>
      <c r="Q433" s="17"/>
      <c r="R433" s="17"/>
      <c r="S433" s="17"/>
    </row>
    <row r="434" spans="1:19" x14ac:dyDescent="0.2">
      <c r="A434" s="18"/>
      <c r="B434" s="18"/>
      <c r="C434" s="18"/>
      <c r="D434" s="18"/>
      <c r="E434" s="2"/>
      <c r="F434" s="116"/>
      <c r="G434" s="116"/>
      <c r="H434" s="116"/>
      <c r="I434" s="116"/>
      <c r="J434" s="116"/>
      <c r="K434" s="5"/>
      <c r="L434" s="4"/>
      <c r="M434" s="5"/>
      <c r="N434" s="19"/>
      <c r="O434" s="19"/>
      <c r="P434" s="19"/>
      <c r="Q434" s="19"/>
      <c r="R434" s="19"/>
      <c r="S434" s="19"/>
    </row>
    <row r="435" spans="1:19" x14ac:dyDescent="0.2">
      <c r="A435" s="9"/>
      <c r="B435" s="9"/>
      <c r="C435" s="9"/>
      <c r="D435" s="9"/>
      <c r="E435" s="9"/>
      <c r="F435" s="2" t="s">
        <v>9</v>
      </c>
      <c r="G435" s="9"/>
      <c r="H435" s="9"/>
      <c r="I435" s="9"/>
      <c r="J435" s="9"/>
      <c r="K435" s="5"/>
      <c r="L435" s="4"/>
      <c r="M435" s="5"/>
      <c r="N435" s="4" t="s">
        <v>10</v>
      </c>
      <c r="O435" s="5"/>
      <c r="P435" s="4"/>
      <c r="Q435" s="4"/>
      <c r="R435" s="4"/>
      <c r="S435" s="4"/>
    </row>
    <row r="436" spans="1:19" x14ac:dyDescent="0.2">
      <c r="A436" s="9"/>
      <c r="B436" s="9"/>
      <c r="C436" s="9"/>
      <c r="D436" s="9"/>
      <c r="E436" s="9"/>
      <c r="F436" s="9"/>
      <c r="G436" s="11"/>
      <c r="H436" s="11"/>
      <c r="I436" s="11"/>
      <c r="J436" s="5"/>
      <c r="K436" s="5"/>
      <c r="L436" s="4"/>
      <c r="M436" s="5"/>
      <c r="N436" s="4" t="s">
        <v>11</v>
      </c>
      <c r="O436" s="5"/>
      <c r="P436" s="4"/>
      <c r="Q436" s="4"/>
      <c r="R436" s="16" t="s">
        <v>12</v>
      </c>
      <c r="S436" s="4"/>
    </row>
    <row r="437" spans="1:19" x14ac:dyDescent="0.2">
      <c r="A437" s="9"/>
      <c r="B437" s="9"/>
      <c r="C437" s="9"/>
      <c r="D437" s="9"/>
      <c r="E437" s="9"/>
      <c r="F437" s="9"/>
      <c r="G437" s="11"/>
      <c r="H437" s="11"/>
      <c r="I437" s="11"/>
      <c r="J437" s="5"/>
      <c r="K437" s="5"/>
      <c r="L437" s="4"/>
      <c r="M437" s="5"/>
      <c r="N437" s="23" t="s">
        <v>295</v>
      </c>
      <c r="O437" s="23"/>
      <c r="P437" s="23"/>
      <c r="Q437" s="23"/>
      <c r="R437" s="23"/>
      <c r="S437" s="23"/>
    </row>
    <row r="438" spans="1:19" ht="36" customHeight="1" x14ac:dyDescent="0.2">
      <c r="A438" s="9"/>
      <c r="B438" s="9"/>
      <c r="C438" s="9"/>
      <c r="D438" s="9"/>
      <c r="E438" s="9"/>
      <c r="F438" s="9"/>
      <c r="G438" s="11"/>
      <c r="H438" s="11"/>
      <c r="I438" s="11"/>
      <c r="J438" s="5"/>
      <c r="K438" s="5"/>
      <c r="L438" s="4"/>
      <c r="M438" s="5"/>
      <c r="N438" s="23"/>
      <c r="O438" s="23"/>
      <c r="P438" s="23"/>
      <c r="Q438" s="23"/>
      <c r="R438" s="23"/>
      <c r="S438" s="23"/>
    </row>
    <row r="439" spans="1:19" x14ac:dyDescent="0.2">
      <c r="A439" s="9"/>
      <c r="B439" s="9"/>
      <c r="C439" s="9"/>
      <c r="D439" s="9"/>
      <c r="E439" s="9"/>
      <c r="F439" s="9"/>
      <c r="G439" s="11"/>
      <c r="H439" s="11"/>
      <c r="I439" s="11"/>
      <c r="J439" s="5"/>
      <c r="K439" s="5"/>
      <c r="L439" s="4"/>
      <c r="M439" s="5"/>
      <c r="N439" s="23" t="s">
        <v>14</v>
      </c>
      <c r="O439" s="23"/>
      <c r="P439" s="23"/>
      <c r="Q439" s="23"/>
      <c r="R439" s="24">
        <v>1</v>
      </c>
      <c r="S439" s="4"/>
    </row>
    <row r="440" spans="1:19" x14ac:dyDescent="0.2">
      <c r="A440" s="9"/>
      <c r="B440" s="9"/>
      <c r="C440" s="9"/>
      <c r="D440" s="9"/>
      <c r="E440" s="9"/>
      <c r="F440" s="9"/>
      <c r="G440" s="11"/>
      <c r="H440" s="11"/>
      <c r="I440" s="11"/>
      <c r="J440" s="5"/>
      <c r="K440" s="5"/>
      <c r="L440" s="4"/>
      <c r="M440" s="5"/>
      <c r="N440" s="4" t="s">
        <v>15</v>
      </c>
      <c r="O440" s="5"/>
      <c r="P440" s="4"/>
      <c r="Q440" s="4"/>
      <c r="R440" s="101" t="s">
        <v>296</v>
      </c>
      <c r="S440" s="4"/>
    </row>
    <row r="441" spans="1:19" x14ac:dyDescent="0.2">
      <c r="A441" s="9"/>
      <c r="B441" s="9"/>
      <c r="C441" s="9"/>
      <c r="D441" s="9"/>
      <c r="E441" s="9"/>
      <c r="F441" s="9"/>
      <c r="G441" s="11"/>
      <c r="H441" s="11"/>
      <c r="I441" s="11"/>
      <c r="J441" s="5"/>
      <c r="K441" s="5"/>
      <c r="L441" s="4"/>
      <c r="M441" s="5"/>
      <c r="N441" s="4" t="s">
        <v>16</v>
      </c>
      <c r="O441" s="5"/>
      <c r="P441" s="4"/>
      <c r="Q441" s="4"/>
      <c r="R441" s="16">
        <v>24</v>
      </c>
      <c r="S441" s="4"/>
    </row>
    <row r="442" spans="1:19" x14ac:dyDescent="0.2">
      <c r="A442" s="9"/>
      <c r="B442" s="9"/>
      <c r="C442" s="9"/>
      <c r="D442" s="9"/>
      <c r="E442" s="9"/>
      <c r="F442" s="9"/>
      <c r="G442" s="11"/>
      <c r="H442" s="11"/>
      <c r="I442" s="11"/>
      <c r="J442" s="5"/>
      <c r="K442" s="5"/>
      <c r="L442" s="4"/>
      <c r="M442" s="5"/>
      <c r="N442" s="4" t="s">
        <v>17</v>
      </c>
      <c r="O442" s="5"/>
      <c r="P442" s="4"/>
      <c r="Q442" s="4"/>
      <c r="R442" s="25">
        <v>23</v>
      </c>
      <c r="S442" s="4"/>
    </row>
    <row r="443" spans="1:19" x14ac:dyDescent="0.2">
      <c r="A443" s="9"/>
      <c r="B443" s="9"/>
      <c r="C443" s="9"/>
      <c r="D443" s="9"/>
      <c r="E443" s="9"/>
      <c r="F443" s="9"/>
      <c r="G443" s="11"/>
      <c r="H443" s="11"/>
      <c r="I443" s="11"/>
      <c r="J443" s="5"/>
      <c r="K443" s="5"/>
      <c r="L443" s="4"/>
      <c r="M443" s="5"/>
      <c r="N443" s="4" t="s">
        <v>18</v>
      </c>
      <c r="O443" s="5"/>
      <c r="P443" s="4"/>
      <c r="Q443" s="4"/>
      <c r="R443" s="16">
        <v>1</v>
      </c>
      <c r="S443" s="4"/>
    </row>
    <row r="444" spans="1:19" x14ac:dyDescent="0.2">
      <c r="A444" s="9"/>
      <c r="B444" s="9"/>
      <c r="C444" s="9"/>
      <c r="D444" s="9"/>
      <c r="E444" s="9"/>
      <c r="F444" s="9"/>
      <c r="G444" s="11"/>
      <c r="H444" s="11"/>
      <c r="I444" s="11"/>
      <c r="J444" s="5"/>
      <c r="K444" s="5"/>
      <c r="L444" s="4"/>
      <c r="M444" s="5"/>
      <c r="N444" s="4" t="s">
        <v>19</v>
      </c>
      <c r="O444" s="5"/>
      <c r="P444" s="4"/>
      <c r="Q444" s="4"/>
      <c r="R444" s="16">
        <v>2010</v>
      </c>
      <c r="S444" s="4"/>
    </row>
    <row r="445" spans="1:19" x14ac:dyDescent="0.2">
      <c r="A445" s="9"/>
      <c r="B445" s="9"/>
      <c r="C445" s="9"/>
      <c r="D445" s="9"/>
      <c r="E445" s="9"/>
      <c r="F445" s="9"/>
      <c r="G445" s="11"/>
      <c r="H445" s="11"/>
      <c r="I445" s="11"/>
      <c r="J445" s="5"/>
      <c r="K445" s="5"/>
      <c r="L445" s="4"/>
      <c r="M445" s="5"/>
      <c r="N445" s="4"/>
      <c r="O445" s="5"/>
      <c r="P445" s="4"/>
      <c r="Q445" s="4"/>
      <c r="R445" s="16"/>
      <c r="S445" s="4"/>
    </row>
    <row r="446" spans="1:19" ht="12.75" customHeight="1" x14ac:dyDescent="0.2">
      <c r="A446" s="26" t="s">
        <v>20</v>
      </c>
      <c r="B446" s="26" t="s">
        <v>21</v>
      </c>
      <c r="C446" s="26" t="s">
        <v>22</v>
      </c>
      <c r="D446" s="26" t="s">
        <v>23</v>
      </c>
      <c r="E446" s="26" t="s">
        <v>24</v>
      </c>
      <c r="F446" s="26" t="s">
        <v>25</v>
      </c>
      <c r="G446" s="26" t="s">
        <v>26</v>
      </c>
      <c r="H446" s="26" t="s">
        <v>27</v>
      </c>
      <c r="I446" s="26" t="s">
        <v>28</v>
      </c>
      <c r="J446" s="26" t="s">
        <v>29</v>
      </c>
      <c r="K446" s="26" t="s">
        <v>30</v>
      </c>
      <c r="L446" s="26" t="s">
        <v>31</v>
      </c>
      <c r="M446" s="27" t="s">
        <v>32</v>
      </c>
      <c r="N446" s="28"/>
      <c r="O446" s="28"/>
      <c r="P446" s="28"/>
      <c r="Q446" s="29"/>
      <c r="R446" s="30" t="s">
        <v>33</v>
      </c>
      <c r="S446" s="31" t="s">
        <v>34</v>
      </c>
    </row>
    <row r="447" spans="1:19" x14ac:dyDescent="0.2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3" t="s">
        <v>35</v>
      </c>
      <c r="N447" s="30" t="s">
        <v>36</v>
      </c>
      <c r="O447" s="27" t="s">
        <v>37</v>
      </c>
      <c r="P447" s="28"/>
      <c r="Q447" s="29"/>
      <c r="R447" s="34"/>
      <c r="S447" s="35"/>
    </row>
    <row r="448" spans="1:19" ht="109.5" customHeight="1" x14ac:dyDescent="0.2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7"/>
      <c r="N448" s="38"/>
      <c r="O448" s="39" t="s">
        <v>38</v>
      </c>
      <c r="P448" s="40" t="s">
        <v>39</v>
      </c>
      <c r="Q448" s="41" t="s">
        <v>40</v>
      </c>
      <c r="R448" s="38"/>
      <c r="S448" s="35"/>
    </row>
    <row r="449" spans="1:19" ht="89.25" x14ac:dyDescent="0.2">
      <c r="A449" s="42">
        <v>1</v>
      </c>
      <c r="B449" s="43"/>
      <c r="C449" s="43" t="s">
        <v>143</v>
      </c>
      <c r="D449" s="43" t="s">
        <v>42</v>
      </c>
      <c r="E449" s="43" t="s">
        <v>144</v>
      </c>
      <c r="F449" s="43" t="s">
        <v>145</v>
      </c>
      <c r="G449" s="117" t="s">
        <v>70</v>
      </c>
      <c r="H449" s="46" t="s">
        <v>46</v>
      </c>
      <c r="I449" s="46">
        <v>93971</v>
      </c>
      <c r="J449" s="47">
        <f t="shared" ref="J449:J459" si="43">I449/72</f>
        <v>1305.1527777777778</v>
      </c>
      <c r="K449" s="48">
        <v>16.5</v>
      </c>
      <c r="L449" s="49">
        <f t="shared" ref="L449:L466" si="44">J449*K449</f>
        <v>21535.020833333336</v>
      </c>
      <c r="M449" s="59"/>
      <c r="N449" s="59"/>
      <c r="O449" s="59"/>
      <c r="P449" s="48"/>
      <c r="Q449" s="59"/>
      <c r="R449" s="49">
        <f t="shared" ref="R449:R466" si="45">L449*10%</f>
        <v>2153.5020833333338</v>
      </c>
      <c r="S449" s="50">
        <f t="shared" ref="S449:S466" si="46">R449+Q449+N449+M449+L449</f>
        <v>23688.522916666669</v>
      </c>
    </row>
    <row r="450" spans="1:19" s="51" customFormat="1" ht="52.5" customHeight="1" x14ac:dyDescent="0.2">
      <c r="A450" s="42">
        <f t="shared" ref="A450:A466" si="47">A449+1</f>
        <v>2</v>
      </c>
      <c r="B450" s="42"/>
      <c r="C450" s="43" t="s">
        <v>105</v>
      </c>
      <c r="D450" s="43" t="s">
        <v>42</v>
      </c>
      <c r="E450" s="43" t="s">
        <v>43</v>
      </c>
      <c r="F450" s="43" t="s">
        <v>258</v>
      </c>
      <c r="G450" s="117" t="s">
        <v>259</v>
      </c>
      <c r="H450" s="46" t="s">
        <v>46</v>
      </c>
      <c r="I450" s="46">
        <v>92201</v>
      </c>
      <c r="J450" s="47">
        <f t="shared" si="43"/>
        <v>1280.5694444444443</v>
      </c>
      <c r="K450" s="48">
        <v>14</v>
      </c>
      <c r="L450" s="49">
        <f>J450*K450</f>
        <v>17927.972222222219</v>
      </c>
      <c r="M450" s="59"/>
      <c r="N450" s="59"/>
      <c r="O450" s="59"/>
      <c r="P450" s="48"/>
      <c r="Q450" s="59"/>
      <c r="R450" s="49">
        <f t="shared" si="45"/>
        <v>1792.797222222222</v>
      </c>
      <c r="S450" s="50">
        <f t="shared" si="46"/>
        <v>19720.769444444442</v>
      </c>
    </row>
    <row r="451" spans="1:19" s="51" customFormat="1" ht="53.25" customHeight="1" x14ac:dyDescent="0.2">
      <c r="A451" s="42">
        <f t="shared" si="47"/>
        <v>3</v>
      </c>
      <c r="B451" s="42"/>
      <c r="C451" s="43" t="s">
        <v>219</v>
      </c>
      <c r="D451" s="43" t="s">
        <v>42</v>
      </c>
      <c r="E451" s="44" t="s">
        <v>52</v>
      </c>
      <c r="F451" s="43" t="s">
        <v>220</v>
      </c>
      <c r="G451" s="106" t="s">
        <v>221</v>
      </c>
      <c r="H451" s="46" t="s">
        <v>46</v>
      </c>
      <c r="I451" s="46">
        <v>89016</v>
      </c>
      <c r="J451" s="47">
        <f t="shared" si="43"/>
        <v>1236.3333333333333</v>
      </c>
      <c r="K451" s="48">
        <v>3.6</v>
      </c>
      <c r="L451" s="49">
        <f>J451*K451</f>
        <v>4450.8</v>
      </c>
      <c r="M451" s="49"/>
      <c r="N451" s="49"/>
      <c r="O451" s="49"/>
      <c r="P451" s="48"/>
      <c r="Q451" s="49"/>
      <c r="R451" s="49">
        <f t="shared" si="45"/>
        <v>445.08000000000004</v>
      </c>
      <c r="S451" s="50">
        <f t="shared" si="46"/>
        <v>4895.88</v>
      </c>
    </row>
    <row r="452" spans="1:19" s="51" customFormat="1" ht="63.75" x14ac:dyDescent="0.2">
      <c r="A452" s="42">
        <f t="shared" si="47"/>
        <v>4</v>
      </c>
      <c r="B452" s="42"/>
      <c r="C452" s="43" t="s">
        <v>297</v>
      </c>
      <c r="D452" s="43" t="s">
        <v>42</v>
      </c>
      <c r="E452" s="43" t="s">
        <v>264</v>
      </c>
      <c r="F452" s="43" t="s">
        <v>265</v>
      </c>
      <c r="G452" s="117" t="s">
        <v>226</v>
      </c>
      <c r="H452" s="46" t="s">
        <v>46</v>
      </c>
      <c r="I452" s="46">
        <v>82468</v>
      </c>
      <c r="J452" s="47">
        <f t="shared" si="43"/>
        <v>1145.3888888888889</v>
      </c>
      <c r="K452" s="48">
        <v>2</v>
      </c>
      <c r="L452" s="49">
        <f t="shared" si="44"/>
        <v>2290.7777777777778</v>
      </c>
      <c r="M452" s="59"/>
      <c r="N452" s="59"/>
      <c r="O452" s="59"/>
      <c r="P452" s="48"/>
      <c r="Q452" s="59"/>
      <c r="R452" s="49">
        <f t="shared" si="45"/>
        <v>229.07777777777778</v>
      </c>
      <c r="S452" s="50">
        <f t="shared" si="46"/>
        <v>2519.8555555555558</v>
      </c>
    </row>
    <row r="453" spans="1:19" s="51" customFormat="1" ht="51" x14ac:dyDescent="0.2">
      <c r="A453" s="42">
        <f t="shared" si="47"/>
        <v>5</v>
      </c>
      <c r="B453" s="43"/>
      <c r="C453" s="43" t="s">
        <v>298</v>
      </c>
      <c r="D453" s="43" t="s">
        <v>42</v>
      </c>
      <c r="E453" s="44" t="s">
        <v>299</v>
      </c>
      <c r="F453" s="43" t="s">
        <v>300</v>
      </c>
      <c r="G453" s="117" t="s">
        <v>70</v>
      </c>
      <c r="H453" s="46" t="s">
        <v>46</v>
      </c>
      <c r="I453" s="46">
        <v>93971</v>
      </c>
      <c r="J453" s="47">
        <f t="shared" si="43"/>
        <v>1305.1527777777778</v>
      </c>
      <c r="K453" s="48">
        <v>4.5999999999999996</v>
      </c>
      <c r="L453" s="49">
        <f t="shared" si="44"/>
        <v>6003.7027777777776</v>
      </c>
      <c r="M453" s="49"/>
      <c r="N453" s="49"/>
      <c r="O453" s="49"/>
      <c r="P453" s="48"/>
      <c r="Q453" s="49"/>
      <c r="R453" s="49">
        <f t="shared" si="45"/>
        <v>600.3702777777778</v>
      </c>
      <c r="S453" s="50">
        <f t="shared" si="46"/>
        <v>6604.0730555555556</v>
      </c>
    </row>
    <row r="454" spans="1:19" s="51" customFormat="1" ht="63.75" x14ac:dyDescent="0.2">
      <c r="A454" s="42">
        <f t="shared" si="47"/>
        <v>6</v>
      </c>
      <c r="B454" s="42"/>
      <c r="C454" s="43" t="s">
        <v>163</v>
      </c>
      <c r="D454" s="43" t="s">
        <v>42</v>
      </c>
      <c r="E454" s="43" t="s">
        <v>164</v>
      </c>
      <c r="F454" s="43" t="s">
        <v>165</v>
      </c>
      <c r="G454" s="117" t="s">
        <v>166</v>
      </c>
      <c r="H454" s="46" t="s">
        <v>46</v>
      </c>
      <c r="I454" s="46">
        <v>89016</v>
      </c>
      <c r="J454" s="47">
        <f t="shared" si="43"/>
        <v>1236.3333333333333</v>
      </c>
      <c r="K454" s="48"/>
      <c r="L454" s="49"/>
      <c r="M454" s="59">
        <v>4424</v>
      </c>
      <c r="N454" s="59"/>
      <c r="O454" s="59"/>
      <c r="P454" s="48"/>
      <c r="Q454" s="59"/>
      <c r="R454" s="49">
        <f t="shared" si="45"/>
        <v>0</v>
      </c>
      <c r="S454" s="50">
        <f t="shared" si="46"/>
        <v>4424</v>
      </c>
    </row>
    <row r="455" spans="1:19" s="51" customFormat="1" ht="49.5" customHeight="1" x14ac:dyDescent="0.2">
      <c r="A455" s="42">
        <f t="shared" si="47"/>
        <v>7</v>
      </c>
      <c r="B455" s="42"/>
      <c r="C455" s="43" t="s">
        <v>301</v>
      </c>
      <c r="D455" s="43" t="s">
        <v>42</v>
      </c>
      <c r="E455" s="44" t="s">
        <v>52</v>
      </c>
      <c r="F455" s="43" t="s">
        <v>302</v>
      </c>
      <c r="G455" s="117" t="s">
        <v>303</v>
      </c>
      <c r="H455" s="46" t="s">
        <v>46</v>
      </c>
      <c r="I455" s="46">
        <v>92201</v>
      </c>
      <c r="J455" s="47">
        <f t="shared" si="43"/>
        <v>1280.5694444444443</v>
      </c>
      <c r="K455" s="48">
        <v>36</v>
      </c>
      <c r="L455" s="49">
        <f t="shared" si="44"/>
        <v>46100.5</v>
      </c>
      <c r="M455" s="59"/>
      <c r="N455" s="59"/>
      <c r="O455" s="59"/>
      <c r="P455" s="48"/>
      <c r="Q455" s="59"/>
      <c r="R455" s="49">
        <f t="shared" si="45"/>
        <v>4610.05</v>
      </c>
      <c r="S455" s="50">
        <f t="shared" si="46"/>
        <v>50710.55</v>
      </c>
    </row>
    <row r="456" spans="1:19" s="51" customFormat="1" ht="89.25" x14ac:dyDescent="0.2">
      <c r="A456" s="42">
        <f t="shared" si="47"/>
        <v>8</v>
      </c>
      <c r="B456" s="42"/>
      <c r="C456" s="43" t="s">
        <v>143</v>
      </c>
      <c r="D456" s="43" t="s">
        <v>42</v>
      </c>
      <c r="E456" s="43" t="s">
        <v>169</v>
      </c>
      <c r="F456" s="43" t="s">
        <v>170</v>
      </c>
      <c r="G456" s="106" t="s">
        <v>70</v>
      </c>
      <c r="H456" s="46" t="s">
        <v>46</v>
      </c>
      <c r="I456" s="46">
        <v>93971</v>
      </c>
      <c r="J456" s="47">
        <f t="shared" si="43"/>
        <v>1305.1527777777778</v>
      </c>
      <c r="K456" s="48">
        <v>15.2</v>
      </c>
      <c r="L456" s="49">
        <f t="shared" si="44"/>
        <v>19838.322222222221</v>
      </c>
      <c r="M456" s="59"/>
      <c r="N456" s="59"/>
      <c r="O456" s="59"/>
      <c r="P456" s="48"/>
      <c r="Q456" s="59"/>
      <c r="R456" s="49">
        <f t="shared" si="45"/>
        <v>1983.8322222222223</v>
      </c>
      <c r="S456" s="50">
        <f t="shared" si="46"/>
        <v>21822.154444444444</v>
      </c>
    </row>
    <row r="457" spans="1:19" s="51" customFormat="1" ht="40.5" customHeight="1" x14ac:dyDescent="0.2">
      <c r="A457" s="42">
        <f t="shared" si="47"/>
        <v>9</v>
      </c>
      <c r="B457" s="42"/>
      <c r="C457" s="43" t="s">
        <v>270</v>
      </c>
      <c r="D457" s="43" t="s">
        <v>42</v>
      </c>
      <c r="E457" s="43" t="s">
        <v>235</v>
      </c>
      <c r="F457" s="43" t="s">
        <v>271</v>
      </c>
      <c r="G457" s="117" t="s">
        <v>70</v>
      </c>
      <c r="H457" s="46" t="s">
        <v>46</v>
      </c>
      <c r="I457" s="46">
        <v>93971</v>
      </c>
      <c r="J457" s="47">
        <f t="shared" si="43"/>
        <v>1305.1527777777778</v>
      </c>
      <c r="K457" s="48">
        <v>3</v>
      </c>
      <c r="L457" s="49">
        <f t="shared" si="44"/>
        <v>3915.4583333333335</v>
      </c>
      <c r="M457" s="49"/>
      <c r="N457" s="49"/>
      <c r="O457" s="49"/>
      <c r="P457" s="48"/>
      <c r="Q457" s="49"/>
      <c r="R457" s="49">
        <f t="shared" si="45"/>
        <v>391.54583333333335</v>
      </c>
      <c r="S457" s="50">
        <f t="shared" si="46"/>
        <v>4307.0041666666666</v>
      </c>
    </row>
    <row r="458" spans="1:19" s="51" customFormat="1" ht="51" x14ac:dyDescent="0.2">
      <c r="A458" s="42">
        <f t="shared" si="47"/>
        <v>10</v>
      </c>
      <c r="B458" s="42"/>
      <c r="C458" s="43" t="s">
        <v>272</v>
      </c>
      <c r="D458" s="43" t="s">
        <v>42</v>
      </c>
      <c r="E458" s="43" t="s">
        <v>48</v>
      </c>
      <c r="F458" s="64" t="s">
        <v>273</v>
      </c>
      <c r="G458" s="117" t="s">
        <v>274</v>
      </c>
      <c r="H458" s="46" t="s">
        <v>46</v>
      </c>
      <c r="I458" s="46">
        <v>89016</v>
      </c>
      <c r="J458" s="47">
        <f t="shared" si="43"/>
        <v>1236.3333333333333</v>
      </c>
      <c r="K458" s="48">
        <v>11.2</v>
      </c>
      <c r="L458" s="49">
        <f t="shared" si="44"/>
        <v>13846.933333333332</v>
      </c>
      <c r="M458" s="49"/>
      <c r="N458" s="49"/>
      <c r="O458" s="49"/>
      <c r="P458" s="48"/>
      <c r="Q458" s="49"/>
      <c r="R458" s="49">
        <f t="shared" si="45"/>
        <v>1384.6933333333334</v>
      </c>
      <c r="S458" s="50">
        <f t="shared" si="46"/>
        <v>15231.626666666665</v>
      </c>
    </row>
    <row r="459" spans="1:19" s="51" customFormat="1" ht="63.75" x14ac:dyDescent="0.2">
      <c r="A459" s="42">
        <f t="shared" si="47"/>
        <v>11</v>
      </c>
      <c r="B459" s="42"/>
      <c r="C459" s="43" t="s">
        <v>174</v>
      </c>
      <c r="D459" s="43" t="s">
        <v>42</v>
      </c>
      <c r="E459" s="43" t="s">
        <v>175</v>
      </c>
      <c r="F459" s="43" t="s">
        <v>176</v>
      </c>
      <c r="G459" s="117" t="s">
        <v>177</v>
      </c>
      <c r="H459" s="46" t="s">
        <v>46</v>
      </c>
      <c r="I459" s="46">
        <v>80875</v>
      </c>
      <c r="J459" s="47">
        <f t="shared" si="43"/>
        <v>1123.2638888888889</v>
      </c>
      <c r="K459" s="48">
        <v>14.2</v>
      </c>
      <c r="L459" s="49">
        <f t="shared" si="44"/>
        <v>15950.347222222223</v>
      </c>
      <c r="M459" s="49"/>
      <c r="N459" s="49"/>
      <c r="O459" s="49"/>
      <c r="P459" s="48"/>
      <c r="Q459" s="49"/>
      <c r="R459" s="49">
        <f t="shared" si="45"/>
        <v>1595.0347222222224</v>
      </c>
      <c r="S459" s="50">
        <f t="shared" si="46"/>
        <v>17545.381944444445</v>
      </c>
    </row>
    <row r="460" spans="1:19" s="51" customFormat="1" ht="76.5" x14ac:dyDescent="0.2">
      <c r="A460" s="42">
        <f t="shared" si="47"/>
        <v>12</v>
      </c>
      <c r="B460" s="43"/>
      <c r="C460" s="44" t="s">
        <v>304</v>
      </c>
      <c r="D460" s="43" t="s">
        <v>42</v>
      </c>
      <c r="E460" s="43" t="s">
        <v>235</v>
      </c>
      <c r="F460" s="43" t="s">
        <v>236</v>
      </c>
      <c r="G460" s="117" t="s">
        <v>237</v>
      </c>
      <c r="H460" s="46" t="s">
        <v>46</v>
      </c>
      <c r="I460" s="46">
        <v>92201</v>
      </c>
      <c r="J460" s="47">
        <v>1093.7777777777778</v>
      </c>
      <c r="K460" s="48">
        <v>7.5</v>
      </c>
      <c r="L460" s="49">
        <f t="shared" si="44"/>
        <v>8203.3333333333339</v>
      </c>
      <c r="M460" s="49"/>
      <c r="N460" s="49"/>
      <c r="O460" s="49"/>
      <c r="P460" s="48"/>
      <c r="Q460" s="49"/>
      <c r="R460" s="49">
        <f t="shared" si="45"/>
        <v>820.33333333333348</v>
      </c>
      <c r="S460" s="50">
        <f t="shared" si="46"/>
        <v>9023.6666666666679</v>
      </c>
    </row>
    <row r="461" spans="1:19" s="51" customFormat="1" ht="76.5" x14ac:dyDescent="0.2">
      <c r="A461" s="42">
        <f t="shared" si="47"/>
        <v>13</v>
      </c>
      <c r="B461" s="42"/>
      <c r="C461" s="43" t="s">
        <v>305</v>
      </c>
      <c r="D461" s="43" t="s">
        <v>42</v>
      </c>
      <c r="E461" s="43" t="s">
        <v>306</v>
      </c>
      <c r="F461" s="43" t="s">
        <v>307</v>
      </c>
      <c r="G461" s="117" t="s">
        <v>308</v>
      </c>
      <c r="H461" s="46" t="s">
        <v>46</v>
      </c>
      <c r="I461" s="46">
        <v>92201</v>
      </c>
      <c r="J461" s="47">
        <f t="shared" ref="J461:J466" si="48">I461/72</f>
        <v>1280.5694444444443</v>
      </c>
      <c r="K461" s="48">
        <v>3.6</v>
      </c>
      <c r="L461" s="49">
        <f t="shared" si="44"/>
        <v>4610.05</v>
      </c>
      <c r="M461" s="49"/>
      <c r="N461" s="49"/>
      <c r="O461" s="48"/>
      <c r="P461" s="49"/>
      <c r="Q461" s="49"/>
      <c r="R461" s="49">
        <f t="shared" si="45"/>
        <v>461.00500000000005</v>
      </c>
      <c r="S461" s="50">
        <f t="shared" si="46"/>
        <v>5071.0550000000003</v>
      </c>
    </row>
    <row r="462" spans="1:19" s="51" customFormat="1" ht="51" x14ac:dyDescent="0.2">
      <c r="A462" s="42">
        <f t="shared" si="47"/>
        <v>14</v>
      </c>
      <c r="B462" s="42"/>
      <c r="C462" s="43" t="s">
        <v>276</v>
      </c>
      <c r="D462" s="43" t="s">
        <v>42</v>
      </c>
      <c r="E462" s="43" t="s">
        <v>48</v>
      </c>
      <c r="F462" s="43" t="s">
        <v>242</v>
      </c>
      <c r="G462" s="117" t="s">
        <v>243</v>
      </c>
      <c r="H462" s="46" t="s">
        <v>46</v>
      </c>
      <c r="I462" s="46">
        <v>89016</v>
      </c>
      <c r="J462" s="47">
        <f t="shared" si="48"/>
        <v>1236.3333333333333</v>
      </c>
      <c r="K462" s="48">
        <v>5.2</v>
      </c>
      <c r="L462" s="49">
        <f t="shared" si="44"/>
        <v>6428.9333333333334</v>
      </c>
      <c r="M462" s="49"/>
      <c r="N462" s="62"/>
      <c r="O462" s="49"/>
      <c r="P462" s="48"/>
      <c r="Q462" s="49"/>
      <c r="R462" s="49">
        <f t="shared" si="45"/>
        <v>642.89333333333343</v>
      </c>
      <c r="S462" s="50">
        <f t="shared" si="46"/>
        <v>7071.8266666666668</v>
      </c>
    </row>
    <row r="463" spans="1:19" s="51" customFormat="1" ht="51" x14ac:dyDescent="0.2">
      <c r="A463" s="42">
        <f t="shared" si="47"/>
        <v>15</v>
      </c>
      <c r="B463" s="42"/>
      <c r="C463" s="43" t="s">
        <v>62</v>
      </c>
      <c r="D463" s="43" t="s">
        <v>42</v>
      </c>
      <c r="E463" s="43" t="s">
        <v>43</v>
      </c>
      <c r="F463" s="43" t="s">
        <v>88</v>
      </c>
      <c r="G463" s="108" t="s">
        <v>89</v>
      </c>
      <c r="H463" s="60" t="s">
        <v>46</v>
      </c>
      <c r="I463" s="46">
        <v>80875</v>
      </c>
      <c r="J463" s="47">
        <f t="shared" si="48"/>
        <v>1123.2638888888889</v>
      </c>
      <c r="K463" s="48">
        <v>3.2</v>
      </c>
      <c r="L463" s="49">
        <f t="shared" si="44"/>
        <v>3594.4444444444448</v>
      </c>
      <c r="M463" s="49"/>
      <c r="N463" s="62"/>
      <c r="O463" s="49"/>
      <c r="P463" s="48"/>
      <c r="Q463" s="49"/>
      <c r="R463" s="49">
        <f t="shared" si="45"/>
        <v>359.44444444444451</v>
      </c>
      <c r="S463" s="50">
        <f t="shared" si="46"/>
        <v>3953.8888888888891</v>
      </c>
    </row>
    <row r="464" spans="1:19" s="51" customFormat="1" ht="63.75" x14ac:dyDescent="0.2">
      <c r="A464" s="42">
        <f t="shared" si="47"/>
        <v>16</v>
      </c>
      <c r="B464" s="42"/>
      <c r="C464" s="43" t="s">
        <v>309</v>
      </c>
      <c r="D464" s="43" t="s">
        <v>42</v>
      </c>
      <c r="E464" s="43" t="s">
        <v>195</v>
      </c>
      <c r="F464" s="43" t="s">
        <v>196</v>
      </c>
      <c r="G464" s="117" t="s">
        <v>197</v>
      </c>
      <c r="H464" s="46" t="s">
        <v>46</v>
      </c>
      <c r="I464" s="46">
        <v>87246</v>
      </c>
      <c r="J464" s="47">
        <f t="shared" si="48"/>
        <v>1211.75</v>
      </c>
      <c r="K464" s="48">
        <v>1.6</v>
      </c>
      <c r="L464" s="49">
        <f t="shared" si="44"/>
        <v>1938.8000000000002</v>
      </c>
      <c r="M464" s="49"/>
      <c r="N464" s="49"/>
      <c r="O464" s="49"/>
      <c r="P464" s="48"/>
      <c r="Q464" s="49"/>
      <c r="R464" s="49">
        <f t="shared" si="45"/>
        <v>193.88000000000002</v>
      </c>
      <c r="S464" s="50">
        <f t="shared" si="46"/>
        <v>2132.6800000000003</v>
      </c>
    </row>
    <row r="465" spans="1:19" s="51" customFormat="1" ht="36.75" customHeight="1" x14ac:dyDescent="0.2">
      <c r="A465" s="42">
        <f t="shared" si="47"/>
        <v>17</v>
      </c>
      <c r="B465" s="42"/>
      <c r="C465" s="43" t="s">
        <v>62</v>
      </c>
      <c r="D465" s="43" t="s">
        <v>42</v>
      </c>
      <c r="E465" s="43" t="s">
        <v>43</v>
      </c>
      <c r="F465" s="43" t="s">
        <v>123</v>
      </c>
      <c r="G465" s="117" t="s">
        <v>89</v>
      </c>
      <c r="H465" s="46" t="s">
        <v>46</v>
      </c>
      <c r="I465" s="46">
        <v>80875</v>
      </c>
      <c r="J465" s="47">
        <f t="shared" si="48"/>
        <v>1123.2638888888889</v>
      </c>
      <c r="K465" s="61">
        <v>3.2</v>
      </c>
      <c r="L465" s="49">
        <f t="shared" si="44"/>
        <v>3594.4444444444448</v>
      </c>
      <c r="M465" s="62"/>
      <c r="N465" s="62"/>
      <c r="O465" s="62"/>
      <c r="P465" s="61"/>
      <c r="Q465" s="49"/>
      <c r="R465" s="49">
        <f t="shared" si="45"/>
        <v>359.44444444444451</v>
      </c>
      <c r="S465" s="50">
        <f t="shared" si="46"/>
        <v>3953.8888888888891</v>
      </c>
    </row>
    <row r="466" spans="1:19" ht="39" thickBot="1" x14ac:dyDescent="0.25">
      <c r="A466" s="42">
        <f t="shared" si="47"/>
        <v>18</v>
      </c>
      <c r="B466" s="63"/>
      <c r="C466" s="102" t="s">
        <v>215</v>
      </c>
      <c r="D466" s="103" t="s">
        <v>42</v>
      </c>
      <c r="E466" s="102"/>
      <c r="F466" s="102"/>
      <c r="G466" s="118" t="s">
        <v>125</v>
      </c>
      <c r="H466" s="66" t="s">
        <v>46</v>
      </c>
      <c r="I466" s="66">
        <v>85653</v>
      </c>
      <c r="J466" s="47">
        <f t="shared" si="48"/>
        <v>1189.625</v>
      </c>
      <c r="K466" s="61">
        <v>56.4</v>
      </c>
      <c r="L466" s="49">
        <f t="shared" si="44"/>
        <v>67094.849999999991</v>
      </c>
      <c r="M466" s="62"/>
      <c r="N466" s="62"/>
      <c r="O466" s="62"/>
      <c r="P466" s="61"/>
      <c r="Q466" s="62"/>
      <c r="R466" s="49">
        <f t="shared" si="45"/>
        <v>6709.4849999999997</v>
      </c>
      <c r="S466" s="50">
        <f t="shared" si="46"/>
        <v>73804.334999999992</v>
      </c>
    </row>
    <row r="467" spans="1:19" ht="13.5" thickBot="1" x14ac:dyDescent="0.25">
      <c r="A467" s="89" t="s">
        <v>126</v>
      </c>
      <c r="B467" s="90"/>
      <c r="C467" s="70"/>
      <c r="D467" s="70"/>
      <c r="E467" s="70"/>
      <c r="F467" s="70"/>
      <c r="G467" s="71"/>
      <c r="H467" s="71"/>
      <c r="I467" s="71"/>
      <c r="J467" s="72"/>
      <c r="K467" s="72">
        <f>SUM(K449:K466)</f>
        <v>200.99999999999997</v>
      </c>
      <c r="L467" s="73">
        <f>SUM(L449:L466)</f>
        <v>247324.69027777773</v>
      </c>
      <c r="M467" s="73">
        <f>SUM(M449:M466)</f>
        <v>4424</v>
      </c>
      <c r="N467" s="73">
        <f>SUM(N449:N466)</f>
        <v>0</v>
      </c>
      <c r="O467" s="73"/>
      <c r="P467" s="72">
        <f>SUM(P449:P466)</f>
        <v>0</v>
      </c>
      <c r="Q467" s="73">
        <f>SUM(Q449:Q466)</f>
        <v>0</v>
      </c>
      <c r="R467" s="73">
        <f>SUM(R449:R466)</f>
        <v>24732.469027777781</v>
      </c>
      <c r="S467" s="91">
        <f>SUM(S449:S466)</f>
        <v>276481.15930555551</v>
      </c>
    </row>
    <row r="468" spans="1:19" x14ac:dyDescent="0.2">
      <c r="A468" s="9"/>
      <c r="B468" s="9"/>
      <c r="C468" s="9"/>
      <c r="D468" s="9"/>
      <c r="E468" s="9"/>
      <c r="F468" s="9"/>
      <c r="G468" s="11"/>
      <c r="H468" s="11"/>
      <c r="I468" s="11"/>
      <c r="J468" s="5"/>
      <c r="K468" s="5"/>
      <c r="L468" s="4"/>
      <c r="M468" s="5"/>
      <c r="N468" s="4"/>
      <c r="O468" s="5"/>
      <c r="P468" s="4"/>
      <c r="Q468" s="4"/>
      <c r="R468" s="4"/>
      <c r="S468" s="4"/>
    </row>
    <row r="469" spans="1:19" x14ac:dyDescent="0.2">
      <c r="A469" s="9"/>
      <c r="B469" s="9"/>
      <c r="C469" s="9"/>
      <c r="D469" s="9"/>
      <c r="E469" s="9"/>
      <c r="F469" s="9"/>
      <c r="G469" s="11"/>
      <c r="H469" s="11"/>
      <c r="I469" s="11"/>
      <c r="J469" s="5"/>
      <c r="K469" s="5"/>
      <c r="L469" s="4"/>
      <c r="M469" s="5"/>
      <c r="N469" s="4"/>
      <c r="O469" s="5"/>
      <c r="P469" s="4"/>
      <c r="Q469" s="20"/>
      <c r="R469" s="104">
        <f>R442/R441*100</f>
        <v>95.833333333333343</v>
      </c>
      <c r="S469" s="4">
        <f>S467*R469%</f>
        <v>264961.11100115743</v>
      </c>
    </row>
    <row r="470" spans="1:19" x14ac:dyDescent="0.2">
      <c r="A470" s="9"/>
      <c r="B470" s="9"/>
      <c r="C470" s="9"/>
      <c r="D470" s="9"/>
      <c r="E470" s="9"/>
      <c r="F470" s="9"/>
      <c r="G470" s="11"/>
      <c r="H470" s="11"/>
      <c r="I470" s="11"/>
      <c r="J470" s="5"/>
      <c r="K470" s="5"/>
      <c r="L470" s="4"/>
      <c r="M470" s="5"/>
      <c r="N470" s="4"/>
      <c r="O470" s="5"/>
      <c r="P470" s="4"/>
      <c r="Q470" s="4"/>
      <c r="R470" s="104">
        <f>100-R469</f>
        <v>4.1666666666666572</v>
      </c>
      <c r="S470" s="4">
        <f>S467-S469</f>
        <v>11520.048304398078</v>
      </c>
    </row>
    <row r="471" spans="1:19" x14ac:dyDescent="0.2">
      <c r="A471" s="9"/>
      <c r="B471" s="9"/>
      <c r="C471" s="9"/>
      <c r="D471" s="9"/>
      <c r="E471" s="9"/>
      <c r="F471" s="9"/>
      <c r="G471" s="11"/>
      <c r="H471" s="11"/>
      <c r="I471" s="11"/>
      <c r="J471" s="5"/>
      <c r="K471" s="5"/>
      <c r="L471" s="4"/>
      <c r="M471" s="5"/>
      <c r="N471" s="4"/>
      <c r="O471" s="5"/>
      <c r="P471" s="4"/>
      <c r="Q471" s="4"/>
      <c r="R471" s="104">
        <f>SUM(R469:R470)</f>
        <v>100</v>
      </c>
      <c r="S471" s="4">
        <f>SUM(S469:S470)</f>
        <v>276481.15930555551</v>
      </c>
    </row>
    <row r="472" spans="1:19" x14ac:dyDescent="0.2">
      <c r="A472" s="9"/>
      <c r="B472" s="9"/>
      <c r="C472" s="9" t="s">
        <v>127</v>
      </c>
      <c r="D472" s="9"/>
      <c r="E472" s="9"/>
      <c r="F472" s="9"/>
      <c r="G472" s="11"/>
      <c r="H472" s="11"/>
      <c r="I472" s="11"/>
      <c r="J472" s="5"/>
      <c r="K472" s="5"/>
      <c r="L472" s="4"/>
      <c r="M472" s="5"/>
      <c r="N472" s="4"/>
      <c r="O472" s="5"/>
      <c r="P472" s="4"/>
      <c r="Q472" s="4"/>
      <c r="R472" s="4"/>
      <c r="S472" s="4"/>
    </row>
    <row r="473" spans="1:19" x14ac:dyDescent="0.2">
      <c r="A473" s="9"/>
      <c r="B473" s="9"/>
      <c r="C473" s="9"/>
      <c r="D473" s="9"/>
      <c r="E473" s="9"/>
      <c r="F473" s="9"/>
      <c r="G473" s="11"/>
      <c r="H473" s="11"/>
      <c r="I473" s="11"/>
      <c r="J473" s="5"/>
      <c r="K473" s="5"/>
      <c r="L473" s="4"/>
      <c r="M473" s="5"/>
      <c r="N473" s="4"/>
      <c r="O473" s="5"/>
      <c r="P473" s="4"/>
      <c r="Q473" s="4"/>
      <c r="R473" s="4"/>
      <c r="S473" s="4"/>
    </row>
    <row r="474" spans="1:19" x14ac:dyDescent="0.2">
      <c r="A474" s="9"/>
      <c r="B474" s="9"/>
      <c r="C474" s="9" t="s">
        <v>216</v>
      </c>
      <c r="D474" s="9"/>
      <c r="E474" s="9"/>
      <c r="F474" s="11"/>
      <c r="G474" s="11"/>
      <c r="H474" s="11"/>
      <c r="I474" s="11"/>
      <c r="J474" s="5"/>
      <c r="K474" s="5"/>
      <c r="L474" s="4"/>
      <c r="M474" s="5"/>
      <c r="N474" s="4"/>
      <c r="O474" s="5"/>
      <c r="P474" s="4"/>
      <c r="Q474" s="4"/>
      <c r="R474" s="4"/>
      <c r="S474" s="4"/>
    </row>
    <row r="475" spans="1:19" x14ac:dyDescent="0.2">
      <c r="A475" s="9"/>
      <c r="B475" s="9"/>
      <c r="C475" s="9"/>
      <c r="D475" s="9"/>
      <c r="E475" s="9"/>
      <c r="F475" s="11"/>
      <c r="G475" s="11"/>
      <c r="H475" s="11"/>
      <c r="I475" s="11"/>
      <c r="J475" s="5"/>
      <c r="K475" s="5"/>
      <c r="L475" s="4"/>
      <c r="M475" s="5"/>
      <c r="N475" s="4"/>
      <c r="O475" s="5"/>
      <c r="P475" s="4"/>
      <c r="Q475" s="4"/>
      <c r="R475" s="4"/>
      <c r="S475" s="4"/>
    </row>
    <row r="476" spans="1:19" x14ac:dyDescent="0.2">
      <c r="A476" s="9"/>
      <c r="B476" s="9"/>
      <c r="C476" s="9"/>
      <c r="D476" s="9"/>
      <c r="E476" s="9"/>
      <c r="F476" s="11"/>
      <c r="G476" s="11"/>
      <c r="H476" s="11"/>
      <c r="I476" s="11"/>
      <c r="J476" s="5"/>
      <c r="K476" s="5"/>
      <c r="L476" s="4"/>
      <c r="M476" s="5"/>
      <c r="N476" s="4"/>
      <c r="O476" s="5"/>
      <c r="P476" s="4"/>
      <c r="Q476" s="4"/>
      <c r="R476" s="4"/>
      <c r="S476" s="4"/>
    </row>
    <row r="477" spans="1:19" x14ac:dyDescent="0.2">
      <c r="A477" s="9"/>
      <c r="B477" s="9"/>
      <c r="C477" s="9"/>
      <c r="D477" s="9"/>
      <c r="E477" s="9"/>
      <c r="F477" s="11"/>
      <c r="G477" s="11"/>
      <c r="H477" s="11"/>
      <c r="I477" s="11"/>
      <c r="J477" s="5"/>
      <c r="K477" s="5"/>
      <c r="L477" s="4"/>
      <c r="M477" s="5"/>
      <c r="N477" s="4"/>
      <c r="O477" s="5"/>
      <c r="P477" s="4"/>
      <c r="Q477" s="4"/>
      <c r="R477" s="4"/>
      <c r="S477" s="4"/>
    </row>
    <row r="478" spans="1:19" x14ac:dyDescent="0.2">
      <c r="A478" s="1" t="s">
        <v>0</v>
      </c>
      <c r="B478" s="1"/>
      <c r="C478" s="1"/>
      <c r="D478" s="2"/>
      <c r="E478" s="3" t="s">
        <v>310</v>
      </c>
      <c r="F478" s="3"/>
      <c r="G478" s="3"/>
      <c r="H478" s="3"/>
      <c r="I478" s="3"/>
      <c r="J478" s="3"/>
      <c r="K478" s="3"/>
      <c r="L478" s="4"/>
      <c r="M478" s="5"/>
      <c r="N478" s="6" t="s">
        <v>2</v>
      </c>
      <c r="O478" s="6"/>
      <c r="P478" s="6"/>
      <c r="Q478" s="6"/>
      <c r="R478" s="6"/>
      <c r="S478" s="6"/>
    </row>
    <row r="479" spans="1:19" ht="41.25" customHeight="1" x14ac:dyDescent="0.2">
      <c r="A479" s="8" t="s">
        <v>3</v>
      </c>
      <c r="B479" s="8"/>
      <c r="C479" s="8"/>
      <c r="D479" s="2"/>
      <c r="E479" s="2"/>
      <c r="F479" s="9"/>
      <c r="G479" s="10"/>
      <c r="H479" s="11"/>
      <c r="I479" s="11"/>
      <c r="J479" s="5"/>
      <c r="K479" s="5"/>
      <c r="L479" s="4"/>
      <c r="N479" s="12" t="s">
        <v>4</v>
      </c>
      <c r="O479" s="12"/>
      <c r="P479" s="12"/>
      <c r="Q479" s="12"/>
      <c r="R479" s="12"/>
      <c r="S479" s="12"/>
    </row>
    <row r="480" spans="1:19" x14ac:dyDescent="0.2">
      <c r="A480" s="2"/>
      <c r="B480" s="2"/>
      <c r="C480" s="2"/>
      <c r="D480" s="2"/>
      <c r="E480" s="3" t="s">
        <v>5</v>
      </c>
      <c r="F480" s="3"/>
      <c r="G480" s="3"/>
      <c r="H480" s="3"/>
      <c r="I480" s="3"/>
      <c r="J480" s="3"/>
      <c r="K480" s="3"/>
      <c r="L480" s="3"/>
      <c r="M480" s="5"/>
      <c r="N480" s="13"/>
      <c r="O480" s="13"/>
      <c r="P480" s="13"/>
      <c r="Q480" s="14"/>
      <c r="R480" s="15"/>
      <c r="S480" s="16"/>
    </row>
    <row r="481" spans="1:19" x14ac:dyDescent="0.2">
      <c r="A481" s="3" t="s">
        <v>132</v>
      </c>
      <c r="B481" s="3"/>
      <c r="C481" s="3"/>
      <c r="D481" s="3"/>
      <c r="E481" s="2"/>
      <c r="F481" s="9" t="s">
        <v>7</v>
      </c>
      <c r="G481" s="9"/>
      <c r="H481" s="9"/>
      <c r="I481" s="9"/>
      <c r="J481" s="5"/>
      <c r="K481" s="5"/>
      <c r="L481" s="4"/>
      <c r="M481" s="5"/>
      <c r="N481" s="17" t="s">
        <v>8</v>
      </c>
      <c r="O481" s="17"/>
      <c r="P481" s="17"/>
      <c r="Q481" s="17"/>
      <c r="R481" s="17"/>
      <c r="S481" s="17"/>
    </row>
    <row r="482" spans="1:19" x14ac:dyDescent="0.2">
      <c r="A482" s="9"/>
      <c r="B482" s="9"/>
      <c r="C482" s="9"/>
      <c r="D482" s="9"/>
      <c r="E482" s="9"/>
      <c r="F482" s="9"/>
      <c r="G482" s="11"/>
      <c r="H482" s="11"/>
      <c r="I482" s="11"/>
      <c r="J482" s="5"/>
      <c r="K482" s="5"/>
      <c r="L482" s="4"/>
      <c r="M482" s="5"/>
      <c r="N482" s="20"/>
      <c r="O482" s="21"/>
      <c r="P482" s="20"/>
      <c r="Q482" s="20"/>
      <c r="R482" s="20"/>
      <c r="S482" s="4"/>
    </row>
    <row r="483" spans="1:19" x14ac:dyDescent="0.2">
      <c r="A483" s="9"/>
      <c r="B483" s="9"/>
      <c r="C483" s="9"/>
      <c r="D483" s="9"/>
      <c r="E483" s="9"/>
      <c r="F483" s="2" t="s">
        <v>9</v>
      </c>
      <c r="G483" s="9"/>
      <c r="H483" s="9"/>
      <c r="I483" s="9"/>
      <c r="J483" s="9"/>
      <c r="K483" s="5"/>
      <c r="L483" s="4"/>
      <c r="M483" s="5"/>
      <c r="N483" s="4" t="s">
        <v>10</v>
      </c>
      <c r="O483" s="5"/>
      <c r="P483" s="4"/>
      <c r="Q483" s="4"/>
      <c r="R483" s="4"/>
      <c r="S483" s="4"/>
    </row>
    <row r="484" spans="1:19" x14ac:dyDescent="0.2">
      <c r="A484" s="9"/>
      <c r="B484" s="9"/>
      <c r="C484" s="9"/>
      <c r="D484" s="9"/>
      <c r="E484" s="9"/>
      <c r="F484" s="9"/>
      <c r="G484" s="11"/>
      <c r="H484" s="11"/>
      <c r="I484" s="11"/>
      <c r="J484" s="5"/>
      <c r="K484" s="5"/>
      <c r="L484" s="4"/>
      <c r="M484" s="5"/>
      <c r="N484" s="4" t="s">
        <v>11</v>
      </c>
      <c r="O484" s="5"/>
      <c r="P484" s="4"/>
      <c r="Q484" s="4"/>
      <c r="R484" s="16" t="s">
        <v>12</v>
      </c>
      <c r="S484" s="4"/>
    </row>
    <row r="485" spans="1:19" ht="35.25" customHeight="1" x14ac:dyDescent="0.2">
      <c r="A485" s="9"/>
      <c r="B485" s="9"/>
      <c r="C485" s="9"/>
      <c r="D485" s="9"/>
      <c r="E485" s="9"/>
      <c r="F485" s="9"/>
      <c r="G485" s="11"/>
      <c r="H485" s="11"/>
      <c r="I485" s="11"/>
      <c r="J485" s="5"/>
      <c r="K485" s="5"/>
      <c r="L485" s="4"/>
      <c r="M485" s="5"/>
      <c r="N485" s="23" t="s">
        <v>311</v>
      </c>
      <c r="O485" s="23"/>
      <c r="P485" s="23"/>
      <c r="Q485" s="23"/>
      <c r="R485" s="23"/>
      <c r="S485" s="23"/>
    </row>
    <row r="486" spans="1:19" x14ac:dyDescent="0.2">
      <c r="A486" s="9"/>
      <c r="B486" s="9"/>
      <c r="C486" s="9"/>
      <c r="D486" s="9"/>
      <c r="E486" s="9"/>
      <c r="F486" s="9"/>
      <c r="G486" s="11"/>
      <c r="H486" s="11"/>
      <c r="I486" s="11"/>
      <c r="J486" s="5"/>
      <c r="K486" s="5"/>
      <c r="L486" s="4"/>
      <c r="M486" s="5"/>
      <c r="N486" s="23"/>
      <c r="O486" s="23"/>
      <c r="P486" s="23"/>
      <c r="Q486" s="23"/>
      <c r="R486" s="23"/>
      <c r="S486" s="23"/>
    </row>
    <row r="487" spans="1:19" x14ac:dyDescent="0.2">
      <c r="A487" s="9"/>
      <c r="B487" s="9"/>
      <c r="C487" s="9"/>
      <c r="D487" s="9"/>
      <c r="E487" s="9"/>
      <c r="F487" s="9"/>
      <c r="G487" s="11"/>
      <c r="H487" s="11"/>
      <c r="I487" s="11"/>
      <c r="J487" s="5"/>
      <c r="K487" s="5"/>
      <c r="L487" s="4"/>
      <c r="M487" s="5"/>
      <c r="N487" s="23" t="s">
        <v>14</v>
      </c>
      <c r="O487" s="23"/>
      <c r="P487" s="23"/>
      <c r="Q487" s="23"/>
      <c r="R487" s="24">
        <v>1</v>
      </c>
      <c r="S487" s="4"/>
    </row>
    <row r="488" spans="1:19" x14ac:dyDescent="0.2">
      <c r="A488" s="9"/>
      <c r="B488" s="9"/>
      <c r="C488" s="9"/>
      <c r="D488" s="9"/>
      <c r="E488" s="9"/>
      <c r="F488" s="9"/>
      <c r="G488" s="11"/>
      <c r="H488" s="11"/>
      <c r="I488" s="11"/>
      <c r="J488" s="5"/>
      <c r="K488" s="5"/>
      <c r="L488" s="4"/>
      <c r="M488" s="5"/>
      <c r="N488" s="4" t="s">
        <v>15</v>
      </c>
      <c r="O488" s="5"/>
      <c r="P488" s="4"/>
      <c r="Q488" s="4"/>
      <c r="R488" s="119">
        <v>2</v>
      </c>
      <c r="S488" s="4"/>
    </row>
    <row r="489" spans="1:19" x14ac:dyDescent="0.2">
      <c r="A489" s="9"/>
      <c r="B489" s="9"/>
      <c r="C489" s="9"/>
      <c r="D489" s="9"/>
      <c r="E489" s="9"/>
      <c r="F489" s="9"/>
      <c r="G489" s="11"/>
      <c r="H489" s="11"/>
      <c r="I489" s="11"/>
      <c r="J489" s="5"/>
      <c r="K489" s="5"/>
      <c r="L489" s="4"/>
      <c r="M489" s="5"/>
      <c r="N489" s="4" t="s">
        <v>16</v>
      </c>
      <c r="O489" s="5"/>
      <c r="P489" s="4"/>
      <c r="Q489" s="4"/>
      <c r="R489" s="16">
        <v>22</v>
      </c>
      <c r="S489" s="4"/>
    </row>
    <row r="490" spans="1:19" x14ac:dyDescent="0.2">
      <c r="A490" s="9"/>
      <c r="B490" s="9"/>
      <c r="C490" s="9"/>
      <c r="D490" s="9"/>
      <c r="E490" s="9"/>
      <c r="F490" s="9"/>
      <c r="G490" s="11"/>
      <c r="H490" s="11"/>
      <c r="I490" s="11"/>
      <c r="J490" s="5"/>
      <c r="K490" s="5"/>
      <c r="L490" s="4"/>
      <c r="M490" s="5"/>
      <c r="N490" s="4" t="s">
        <v>17</v>
      </c>
      <c r="O490" s="5"/>
      <c r="P490" s="4"/>
      <c r="Q490" s="4"/>
      <c r="R490" s="25">
        <v>21</v>
      </c>
      <c r="S490" s="4"/>
    </row>
    <row r="491" spans="1:19" x14ac:dyDescent="0.2">
      <c r="A491" s="9"/>
      <c r="B491" s="9"/>
      <c r="C491" s="9"/>
      <c r="D491" s="9"/>
      <c r="E491" s="9"/>
      <c r="F491" s="9"/>
      <c r="G491" s="11"/>
      <c r="H491" s="11"/>
      <c r="I491" s="11"/>
      <c r="J491" s="5"/>
      <c r="K491" s="5"/>
      <c r="L491" s="4"/>
      <c r="M491" s="5"/>
      <c r="N491" s="4" t="s">
        <v>18</v>
      </c>
      <c r="O491" s="5"/>
      <c r="P491" s="4"/>
      <c r="Q491" s="4"/>
      <c r="R491" s="16">
        <v>1</v>
      </c>
      <c r="S491" s="4"/>
    </row>
    <row r="492" spans="1:19" x14ac:dyDescent="0.2">
      <c r="A492" s="9"/>
      <c r="B492" s="9"/>
      <c r="C492" s="9"/>
      <c r="D492" s="9"/>
      <c r="E492" s="9"/>
      <c r="F492" s="9"/>
      <c r="G492" s="11"/>
      <c r="H492" s="11"/>
      <c r="I492" s="11"/>
      <c r="J492" s="5"/>
      <c r="K492" s="5"/>
      <c r="L492" s="4"/>
      <c r="M492" s="5"/>
      <c r="N492" s="4" t="s">
        <v>19</v>
      </c>
      <c r="O492" s="5"/>
      <c r="P492" s="4"/>
      <c r="Q492" s="4"/>
      <c r="R492" s="16">
        <v>1716</v>
      </c>
      <c r="S492" s="4"/>
    </row>
    <row r="493" spans="1:19" ht="12.75" customHeight="1" x14ac:dyDescent="0.2">
      <c r="A493" s="26" t="s">
        <v>20</v>
      </c>
      <c r="B493" s="26" t="s">
        <v>21</v>
      </c>
      <c r="C493" s="26" t="s">
        <v>22</v>
      </c>
      <c r="D493" s="26" t="s">
        <v>23</v>
      </c>
      <c r="E493" s="26" t="s">
        <v>24</v>
      </c>
      <c r="F493" s="26" t="s">
        <v>25</v>
      </c>
      <c r="G493" s="26" t="s">
        <v>26</v>
      </c>
      <c r="H493" s="26" t="s">
        <v>27</v>
      </c>
      <c r="I493" s="26" t="s">
        <v>28</v>
      </c>
      <c r="J493" s="26" t="s">
        <v>29</v>
      </c>
      <c r="K493" s="26" t="s">
        <v>30</v>
      </c>
      <c r="L493" s="26" t="s">
        <v>31</v>
      </c>
      <c r="M493" s="27" t="s">
        <v>32</v>
      </c>
      <c r="N493" s="28"/>
      <c r="O493" s="28"/>
      <c r="P493" s="28"/>
      <c r="Q493" s="29"/>
      <c r="R493" s="30" t="s">
        <v>33</v>
      </c>
      <c r="S493" s="31" t="s">
        <v>34</v>
      </c>
    </row>
    <row r="494" spans="1:19" x14ac:dyDescent="0.2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3" t="s">
        <v>35</v>
      </c>
      <c r="N494" s="30" t="s">
        <v>36</v>
      </c>
      <c r="O494" s="27" t="s">
        <v>37</v>
      </c>
      <c r="P494" s="28"/>
      <c r="Q494" s="29"/>
      <c r="R494" s="34"/>
      <c r="S494" s="35"/>
    </row>
    <row r="495" spans="1:19" ht="99" customHeight="1" x14ac:dyDescent="0.2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7"/>
      <c r="N495" s="38"/>
      <c r="O495" s="39" t="s">
        <v>38</v>
      </c>
      <c r="P495" s="40" t="s">
        <v>39</v>
      </c>
      <c r="Q495" s="41" t="s">
        <v>40</v>
      </c>
      <c r="R495" s="38"/>
      <c r="S495" s="35"/>
    </row>
    <row r="496" spans="1:19" s="51" customFormat="1" ht="38.25" x14ac:dyDescent="0.2">
      <c r="A496" s="42">
        <v>1</v>
      </c>
      <c r="B496" s="42"/>
      <c r="C496" s="43" t="s">
        <v>134</v>
      </c>
      <c r="D496" s="43" t="s">
        <v>42</v>
      </c>
      <c r="E496" s="43" t="s">
        <v>135</v>
      </c>
      <c r="F496" s="43" t="s">
        <v>136</v>
      </c>
      <c r="G496" s="45" t="s">
        <v>70</v>
      </c>
      <c r="H496" s="46" t="s">
        <v>46</v>
      </c>
      <c r="I496" s="46">
        <v>93971</v>
      </c>
      <c r="J496" s="47">
        <f t="shared" ref="J496:J514" si="49">I496/72</f>
        <v>1305.1527777777778</v>
      </c>
      <c r="K496" s="48">
        <v>5</v>
      </c>
      <c r="L496" s="49">
        <f t="shared" ref="L496:L514" si="50">J496*K496</f>
        <v>6525.7638888888887</v>
      </c>
      <c r="M496" s="59"/>
      <c r="N496" s="59"/>
      <c r="O496" s="59">
        <v>20</v>
      </c>
      <c r="P496" s="48">
        <v>5</v>
      </c>
      <c r="Q496" s="49">
        <f>17697*20%/72*P496</f>
        <v>245.79166666666666</v>
      </c>
      <c r="R496" s="49">
        <f t="shared" ref="R496:R514" si="51">L496*10%</f>
        <v>652.57638888888891</v>
      </c>
      <c r="S496" s="50">
        <f>R496+Q496+N496+M496+L496</f>
        <v>7424.1319444444443</v>
      </c>
    </row>
    <row r="497" spans="1:19" s="51" customFormat="1" ht="51" x14ac:dyDescent="0.2">
      <c r="A497" s="42">
        <f>A496+1</f>
        <v>2</v>
      </c>
      <c r="B497" s="42"/>
      <c r="C497" s="43" t="s">
        <v>105</v>
      </c>
      <c r="D497" s="43" t="s">
        <v>42</v>
      </c>
      <c r="E497" s="43" t="s">
        <v>43</v>
      </c>
      <c r="F497" s="43" t="s">
        <v>258</v>
      </c>
      <c r="G497" s="45" t="s">
        <v>259</v>
      </c>
      <c r="H497" s="46" t="s">
        <v>46</v>
      </c>
      <c r="I497" s="46">
        <v>92201</v>
      </c>
      <c r="J497" s="47">
        <f t="shared" si="49"/>
        <v>1280.5694444444443</v>
      </c>
      <c r="K497" s="48">
        <v>6</v>
      </c>
      <c r="L497" s="49">
        <f>J497*K497</f>
        <v>7683.4166666666661</v>
      </c>
      <c r="M497" s="59"/>
      <c r="N497" s="59"/>
      <c r="O497" s="59"/>
      <c r="P497" s="48"/>
      <c r="Q497" s="59"/>
      <c r="R497" s="49">
        <f t="shared" si="51"/>
        <v>768.3416666666667</v>
      </c>
      <c r="S497" s="50">
        <f>R497+Q497+N497+M497+L497</f>
        <v>8451.7583333333332</v>
      </c>
    </row>
    <row r="498" spans="1:19" s="51" customFormat="1" ht="54" customHeight="1" x14ac:dyDescent="0.2">
      <c r="A498" s="42">
        <f t="shared" ref="A498:A514" si="52">A497+1</f>
        <v>3</v>
      </c>
      <c r="B498" s="42"/>
      <c r="C498" s="43" t="s">
        <v>219</v>
      </c>
      <c r="D498" s="43" t="s">
        <v>42</v>
      </c>
      <c r="E498" s="44" t="s">
        <v>52</v>
      </c>
      <c r="F498" s="43" t="s">
        <v>220</v>
      </c>
      <c r="G498" s="58" t="s">
        <v>221</v>
      </c>
      <c r="H498" s="46" t="s">
        <v>46</v>
      </c>
      <c r="I498" s="46">
        <v>89016</v>
      </c>
      <c r="J498" s="47">
        <f t="shared" si="49"/>
        <v>1236.3333333333333</v>
      </c>
      <c r="K498" s="48">
        <v>3.6</v>
      </c>
      <c r="L498" s="49">
        <f>J498*K498</f>
        <v>4450.8</v>
      </c>
      <c r="M498" s="49"/>
      <c r="N498" s="49"/>
      <c r="O498" s="49"/>
      <c r="P498" s="48"/>
      <c r="Q498" s="49"/>
      <c r="R498" s="49">
        <f t="shared" si="51"/>
        <v>445.08000000000004</v>
      </c>
      <c r="S498" s="50">
        <f>R498+Q498+N498+M498+L498</f>
        <v>4895.88</v>
      </c>
    </row>
    <row r="499" spans="1:19" s="51" customFormat="1" ht="51" x14ac:dyDescent="0.2">
      <c r="A499" s="42">
        <f t="shared" si="52"/>
        <v>4</v>
      </c>
      <c r="B499" s="42"/>
      <c r="C499" s="43" t="s">
        <v>137</v>
      </c>
      <c r="D499" s="43" t="s">
        <v>42</v>
      </c>
      <c r="E499" s="43" t="s">
        <v>222</v>
      </c>
      <c r="F499" s="43" t="s">
        <v>223</v>
      </c>
      <c r="G499" s="58" t="s">
        <v>224</v>
      </c>
      <c r="H499" s="46" t="s">
        <v>46</v>
      </c>
      <c r="I499" s="46">
        <v>92201</v>
      </c>
      <c r="J499" s="47">
        <f t="shared" si="49"/>
        <v>1280.5694444444443</v>
      </c>
      <c r="K499" s="48">
        <v>3</v>
      </c>
      <c r="L499" s="49">
        <f t="shared" si="50"/>
        <v>3841.708333333333</v>
      </c>
      <c r="M499" s="59"/>
      <c r="N499" s="59"/>
      <c r="O499" s="59"/>
      <c r="P499" s="48"/>
      <c r="Q499" s="59"/>
      <c r="R499" s="49">
        <f t="shared" si="51"/>
        <v>384.17083333333335</v>
      </c>
      <c r="S499" s="50">
        <f t="shared" ref="S499:S514" si="53">R499+Q499+N499+M499+L499</f>
        <v>4225.8791666666666</v>
      </c>
    </row>
    <row r="500" spans="1:19" s="51" customFormat="1" ht="51" x14ac:dyDescent="0.2">
      <c r="A500" s="42">
        <f t="shared" si="52"/>
        <v>5</v>
      </c>
      <c r="B500" s="42"/>
      <c r="C500" s="43" t="s">
        <v>312</v>
      </c>
      <c r="D500" s="43" t="s">
        <v>42</v>
      </c>
      <c r="E500" s="44" t="s">
        <v>48</v>
      </c>
      <c r="F500" s="43" t="s">
        <v>313</v>
      </c>
      <c r="G500" s="58" t="s">
        <v>314</v>
      </c>
      <c r="H500" s="46" t="s">
        <v>46</v>
      </c>
      <c r="I500" s="46">
        <v>89016</v>
      </c>
      <c r="J500" s="47">
        <f t="shared" si="49"/>
        <v>1236.3333333333333</v>
      </c>
      <c r="K500" s="48">
        <v>48.1</v>
      </c>
      <c r="L500" s="49">
        <f t="shared" si="50"/>
        <v>59467.633333333331</v>
      </c>
      <c r="M500" s="49">
        <v>4424</v>
      </c>
      <c r="N500" s="49"/>
      <c r="O500" s="49"/>
      <c r="P500" s="48"/>
      <c r="Q500" s="49"/>
      <c r="R500" s="49">
        <f t="shared" si="51"/>
        <v>5946.7633333333333</v>
      </c>
      <c r="S500" s="50">
        <f t="shared" si="53"/>
        <v>69838.396666666667</v>
      </c>
    </row>
    <row r="501" spans="1:19" s="51" customFormat="1" ht="76.5" x14ac:dyDescent="0.2">
      <c r="A501" s="42">
        <f t="shared" si="52"/>
        <v>6</v>
      </c>
      <c r="B501" s="43"/>
      <c r="C501" s="43" t="s">
        <v>156</v>
      </c>
      <c r="D501" s="43" t="s">
        <v>42</v>
      </c>
      <c r="E501" s="43" t="s">
        <v>157</v>
      </c>
      <c r="F501" s="43" t="s">
        <v>158</v>
      </c>
      <c r="G501" s="45" t="s">
        <v>159</v>
      </c>
      <c r="H501" s="46" t="s">
        <v>46</v>
      </c>
      <c r="I501" s="46">
        <v>90609</v>
      </c>
      <c r="J501" s="47">
        <f t="shared" si="49"/>
        <v>1258.4583333333333</v>
      </c>
      <c r="K501" s="48">
        <v>5</v>
      </c>
      <c r="L501" s="49">
        <f t="shared" si="50"/>
        <v>6292.2916666666661</v>
      </c>
      <c r="M501" s="59"/>
      <c r="N501" s="59"/>
      <c r="O501" s="59"/>
      <c r="P501" s="48"/>
      <c r="Q501" s="59"/>
      <c r="R501" s="49">
        <f t="shared" si="51"/>
        <v>629.22916666666663</v>
      </c>
      <c r="S501" s="50">
        <f t="shared" si="53"/>
        <v>6921.520833333333</v>
      </c>
    </row>
    <row r="502" spans="1:19" s="51" customFormat="1" ht="51" x14ac:dyDescent="0.2">
      <c r="A502" s="42">
        <f t="shared" si="52"/>
        <v>7</v>
      </c>
      <c r="B502" s="42"/>
      <c r="C502" s="43" t="s">
        <v>227</v>
      </c>
      <c r="D502" s="43" t="s">
        <v>42</v>
      </c>
      <c r="E502" s="43" t="s">
        <v>228</v>
      </c>
      <c r="F502" s="43" t="s">
        <v>229</v>
      </c>
      <c r="G502" s="45" t="s">
        <v>70</v>
      </c>
      <c r="H502" s="46" t="s">
        <v>46</v>
      </c>
      <c r="I502" s="46">
        <v>93971</v>
      </c>
      <c r="J502" s="47">
        <f t="shared" si="49"/>
        <v>1305.1527777777778</v>
      </c>
      <c r="K502" s="48">
        <v>39.6</v>
      </c>
      <c r="L502" s="49">
        <f t="shared" si="50"/>
        <v>51684.05</v>
      </c>
      <c r="M502" s="59"/>
      <c r="N502" s="59"/>
      <c r="O502" s="59"/>
      <c r="P502" s="48"/>
      <c r="Q502" s="59"/>
      <c r="R502" s="49">
        <f t="shared" si="51"/>
        <v>5168.4050000000007</v>
      </c>
      <c r="S502" s="50">
        <f t="shared" si="53"/>
        <v>56852.455000000002</v>
      </c>
    </row>
    <row r="503" spans="1:19" s="51" customFormat="1" ht="51" x14ac:dyDescent="0.2">
      <c r="A503" s="42">
        <f t="shared" si="52"/>
        <v>8</v>
      </c>
      <c r="B503" s="42"/>
      <c r="C503" s="43" t="s">
        <v>62</v>
      </c>
      <c r="D503" s="43" t="s">
        <v>42</v>
      </c>
      <c r="E503" s="43" t="s">
        <v>43</v>
      </c>
      <c r="F503" s="43" t="s">
        <v>206</v>
      </c>
      <c r="G503" s="45" t="s">
        <v>207</v>
      </c>
      <c r="H503" s="46" t="s">
        <v>46</v>
      </c>
      <c r="I503" s="46">
        <v>84061</v>
      </c>
      <c r="J503" s="47">
        <f t="shared" si="49"/>
        <v>1167.5138888888889</v>
      </c>
      <c r="K503" s="48">
        <v>3</v>
      </c>
      <c r="L503" s="49">
        <f t="shared" si="50"/>
        <v>3502.541666666667</v>
      </c>
      <c r="M503" s="59"/>
      <c r="N503" s="59"/>
      <c r="O503" s="59"/>
      <c r="P503" s="48"/>
      <c r="Q503" s="59"/>
      <c r="R503" s="49">
        <f t="shared" si="51"/>
        <v>350.25416666666672</v>
      </c>
      <c r="S503" s="50">
        <f t="shared" si="53"/>
        <v>3852.7958333333336</v>
      </c>
    </row>
    <row r="504" spans="1:19" s="51" customFormat="1" ht="63.75" x14ac:dyDescent="0.2">
      <c r="A504" s="42">
        <f t="shared" si="52"/>
        <v>9</v>
      </c>
      <c r="B504" s="42"/>
      <c r="C504" s="43" t="s">
        <v>163</v>
      </c>
      <c r="D504" s="43" t="s">
        <v>42</v>
      </c>
      <c r="E504" s="43" t="s">
        <v>164</v>
      </c>
      <c r="F504" s="43" t="s">
        <v>165</v>
      </c>
      <c r="G504" s="45" t="s">
        <v>166</v>
      </c>
      <c r="H504" s="46" t="s">
        <v>46</v>
      </c>
      <c r="I504" s="46">
        <v>89016</v>
      </c>
      <c r="J504" s="47">
        <f t="shared" si="49"/>
        <v>1236.3333333333333</v>
      </c>
      <c r="K504" s="48">
        <v>10</v>
      </c>
      <c r="L504" s="49">
        <f t="shared" si="50"/>
        <v>12363.333333333332</v>
      </c>
      <c r="M504" s="59"/>
      <c r="N504" s="59"/>
      <c r="O504" s="59"/>
      <c r="P504" s="48"/>
      <c r="Q504" s="59"/>
      <c r="R504" s="49">
        <f t="shared" si="51"/>
        <v>1236.3333333333333</v>
      </c>
      <c r="S504" s="50">
        <f t="shared" si="53"/>
        <v>13599.666666666666</v>
      </c>
    </row>
    <row r="505" spans="1:19" s="51" customFormat="1" ht="37.5" customHeight="1" x14ac:dyDescent="0.2">
      <c r="A505" s="42">
        <f t="shared" si="52"/>
        <v>10</v>
      </c>
      <c r="B505" s="42"/>
      <c r="C505" s="43" t="s">
        <v>71</v>
      </c>
      <c r="D505" s="43" t="s">
        <v>42</v>
      </c>
      <c r="E505" s="43" t="s">
        <v>48</v>
      </c>
      <c r="F505" s="43" t="s">
        <v>167</v>
      </c>
      <c r="G505" s="45" t="s">
        <v>168</v>
      </c>
      <c r="H505" s="46" t="s">
        <v>46</v>
      </c>
      <c r="I505" s="46">
        <v>90609</v>
      </c>
      <c r="J505" s="47">
        <f t="shared" si="49"/>
        <v>1258.4583333333333</v>
      </c>
      <c r="K505" s="48">
        <v>3.8</v>
      </c>
      <c r="L505" s="49">
        <f t="shared" si="50"/>
        <v>4782.1416666666664</v>
      </c>
      <c r="M505" s="49"/>
      <c r="N505" s="49"/>
      <c r="O505" s="49">
        <v>20</v>
      </c>
      <c r="P505" s="48">
        <v>3.8</v>
      </c>
      <c r="Q505" s="49">
        <f>17697*20%/72*P505</f>
        <v>186.80166666666665</v>
      </c>
      <c r="R505" s="49">
        <f t="shared" si="51"/>
        <v>478.21416666666664</v>
      </c>
      <c r="S505" s="50">
        <f t="shared" si="53"/>
        <v>5447.1574999999993</v>
      </c>
    </row>
    <row r="506" spans="1:19" s="51" customFormat="1" ht="63.75" x14ac:dyDescent="0.2">
      <c r="A506" s="42">
        <f t="shared" si="52"/>
        <v>11</v>
      </c>
      <c r="B506" s="42"/>
      <c r="C506" s="43" t="s">
        <v>174</v>
      </c>
      <c r="D506" s="43" t="s">
        <v>42</v>
      </c>
      <c r="E506" s="43" t="s">
        <v>175</v>
      </c>
      <c r="F506" s="43" t="s">
        <v>176</v>
      </c>
      <c r="G506" s="45" t="s">
        <v>177</v>
      </c>
      <c r="H506" s="46" t="s">
        <v>46</v>
      </c>
      <c r="I506" s="46">
        <v>80875</v>
      </c>
      <c r="J506" s="47">
        <f t="shared" si="49"/>
        <v>1123.2638888888889</v>
      </c>
      <c r="K506" s="48">
        <v>6</v>
      </c>
      <c r="L506" s="49">
        <f t="shared" si="50"/>
        <v>6739.5833333333339</v>
      </c>
      <c r="M506" s="49"/>
      <c r="N506" s="49"/>
      <c r="O506" s="49"/>
      <c r="P506" s="48"/>
      <c r="Q506" s="49"/>
      <c r="R506" s="49">
        <f t="shared" si="51"/>
        <v>673.95833333333348</v>
      </c>
      <c r="S506" s="50">
        <f t="shared" si="53"/>
        <v>7413.5416666666679</v>
      </c>
    </row>
    <row r="507" spans="1:19" s="51" customFormat="1" ht="51" x14ac:dyDescent="0.2">
      <c r="A507" s="42">
        <f t="shared" si="52"/>
        <v>12</v>
      </c>
      <c r="B507" s="42"/>
      <c r="C507" s="43" t="s">
        <v>62</v>
      </c>
      <c r="D507" s="43" t="s">
        <v>42</v>
      </c>
      <c r="E507" s="43" t="s">
        <v>43</v>
      </c>
      <c r="F507" s="43" t="s">
        <v>88</v>
      </c>
      <c r="G507" s="45" t="s">
        <v>89</v>
      </c>
      <c r="H507" s="60" t="s">
        <v>46</v>
      </c>
      <c r="I507" s="46">
        <v>80875</v>
      </c>
      <c r="J507" s="47">
        <f t="shared" si="49"/>
        <v>1123.2638888888889</v>
      </c>
      <c r="K507" s="48">
        <v>3.8</v>
      </c>
      <c r="L507" s="49">
        <f t="shared" si="50"/>
        <v>4268.4027777777774</v>
      </c>
      <c r="M507" s="49"/>
      <c r="N507" s="62"/>
      <c r="O507" s="49"/>
      <c r="P507" s="48"/>
      <c r="Q507" s="49"/>
      <c r="R507" s="49">
        <f t="shared" si="51"/>
        <v>426.84027777777777</v>
      </c>
      <c r="S507" s="50">
        <f t="shared" si="53"/>
        <v>4695.2430555555547</v>
      </c>
    </row>
    <row r="508" spans="1:19" s="51" customFormat="1" ht="38.25" x14ac:dyDescent="0.2">
      <c r="A508" s="42">
        <f t="shared" si="52"/>
        <v>13</v>
      </c>
      <c r="B508" s="42"/>
      <c r="C508" s="43" t="s">
        <v>315</v>
      </c>
      <c r="D508" s="43" t="s">
        <v>42</v>
      </c>
      <c r="E508" s="43" t="s">
        <v>94</v>
      </c>
      <c r="F508" s="43" t="s">
        <v>95</v>
      </c>
      <c r="G508" s="45" t="s">
        <v>70</v>
      </c>
      <c r="H508" s="46" t="s">
        <v>46</v>
      </c>
      <c r="I508" s="46">
        <v>93971</v>
      </c>
      <c r="J508" s="47">
        <f t="shared" si="49"/>
        <v>1305.1527777777778</v>
      </c>
      <c r="K508" s="48">
        <v>5</v>
      </c>
      <c r="L508" s="49">
        <f t="shared" si="50"/>
        <v>6525.7638888888887</v>
      </c>
      <c r="M508" s="49"/>
      <c r="N508" s="49"/>
      <c r="O508" s="49"/>
      <c r="P508" s="48"/>
      <c r="Q508" s="49"/>
      <c r="R508" s="49">
        <f t="shared" si="51"/>
        <v>652.57638888888891</v>
      </c>
      <c r="S508" s="50">
        <f t="shared" si="53"/>
        <v>7178.3402777777774</v>
      </c>
    </row>
    <row r="509" spans="1:19" s="51" customFormat="1" ht="38.25" x14ac:dyDescent="0.2">
      <c r="A509" s="42">
        <f t="shared" si="52"/>
        <v>14</v>
      </c>
      <c r="B509" s="42"/>
      <c r="C509" s="43" t="s">
        <v>51</v>
      </c>
      <c r="D509" s="43" t="s">
        <v>42</v>
      </c>
      <c r="E509" s="44" t="s">
        <v>74</v>
      </c>
      <c r="F509" s="43" t="s">
        <v>316</v>
      </c>
      <c r="G509" s="58" t="s">
        <v>317</v>
      </c>
      <c r="H509" s="46" t="s">
        <v>46</v>
      </c>
      <c r="I509" s="46">
        <v>87246</v>
      </c>
      <c r="J509" s="47">
        <f t="shared" si="49"/>
        <v>1211.75</v>
      </c>
      <c r="K509" s="48">
        <v>2.2000000000000002</v>
      </c>
      <c r="L509" s="49">
        <f t="shared" si="50"/>
        <v>2665.8500000000004</v>
      </c>
      <c r="M509" s="49"/>
      <c r="N509" s="49"/>
      <c r="O509" s="49"/>
      <c r="P509" s="48"/>
      <c r="Q509" s="49"/>
      <c r="R509" s="49">
        <f t="shared" si="51"/>
        <v>266.58500000000004</v>
      </c>
      <c r="S509" s="50">
        <f t="shared" si="53"/>
        <v>2932.4350000000004</v>
      </c>
    </row>
    <row r="510" spans="1:19" s="51" customFormat="1" ht="63.75" x14ac:dyDescent="0.2">
      <c r="A510" s="42">
        <f t="shared" si="52"/>
        <v>15</v>
      </c>
      <c r="B510" s="42"/>
      <c r="C510" s="43" t="s">
        <v>318</v>
      </c>
      <c r="D510" s="43" t="s">
        <v>42</v>
      </c>
      <c r="E510" s="43" t="s">
        <v>160</v>
      </c>
      <c r="F510" s="43" t="s">
        <v>185</v>
      </c>
      <c r="G510" s="45" t="s">
        <v>186</v>
      </c>
      <c r="H510" s="46" t="s">
        <v>46</v>
      </c>
      <c r="I510" s="46">
        <v>87246</v>
      </c>
      <c r="J510" s="47">
        <f>I510/72</f>
        <v>1211.75</v>
      </c>
      <c r="K510" s="48">
        <v>6</v>
      </c>
      <c r="L510" s="49">
        <f t="shared" si="50"/>
        <v>7270.5</v>
      </c>
      <c r="M510" s="49"/>
      <c r="N510" s="49"/>
      <c r="O510" s="49"/>
      <c r="P510" s="48"/>
      <c r="Q510" s="49"/>
      <c r="R510" s="49">
        <f t="shared" si="51"/>
        <v>727.05000000000007</v>
      </c>
      <c r="S510" s="50">
        <f t="shared" si="53"/>
        <v>7997.55</v>
      </c>
    </row>
    <row r="511" spans="1:19" s="51" customFormat="1" ht="51" x14ac:dyDescent="0.2">
      <c r="A511" s="42">
        <f t="shared" si="52"/>
        <v>16</v>
      </c>
      <c r="B511" s="42"/>
      <c r="C511" s="43" t="s">
        <v>278</v>
      </c>
      <c r="D511" s="43" t="s">
        <v>42</v>
      </c>
      <c r="E511" s="43" t="s">
        <v>106</v>
      </c>
      <c r="F511" s="43" t="s">
        <v>107</v>
      </c>
      <c r="G511" s="45" t="s">
        <v>70</v>
      </c>
      <c r="H511" s="46" t="s">
        <v>46</v>
      </c>
      <c r="I511" s="46">
        <v>93971</v>
      </c>
      <c r="J511" s="47">
        <f>I511/72</f>
        <v>1305.1527777777778</v>
      </c>
      <c r="K511" s="48">
        <v>2.9</v>
      </c>
      <c r="L511" s="49">
        <f t="shared" si="50"/>
        <v>3784.9430555555555</v>
      </c>
      <c r="M511" s="49"/>
      <c r="N511" s="49"/>
      <c r="O511" s="49"/>
      <c r="P511" s="48"/>
      <c r="Q511" s="49"/>
      <c r="R511" s="49">
        <f t="shared" si="51"/>
        <v>378.49430555555557</v>
      </c>
      <c r="S511" s="50">
        <f t="shared" si="53"/>
        <v>4163.4373611111114</v>
      </c>
    </row>
    <row r="512" spans="1:19" s="51" customFormat="1" ht="38.25" x14ac:dyDescent="0.2">
      <c r="A512" s="42">
        <f t="shared" si="52"/>
        <v>17</v>
      </c>
      <c r="B512" s="42"/>
      <c r="C512" s="43" t="s">
        <v>108</v>
      </c>
      <c r="D512" s="43" t="s">
        <v>42</v>
      </c>
      <c r="E512" s="43" t="s">
        <v>109</v>
      </c>
      <c r="F512" s="43" t="s">
        <v>110</v>
      </c>
      <c r="G512" s="45" t="s">
        <v>70</v>
      </c>
      <c r="H512" s="46" t="s">
        <v>46</v>
      </c>
      <c r="I512" s="46">
        <v>93971</v>
      </c>
      <c r="J512" s="47">
        <f>I512/72</f>
        <v>1305.1527777777778</v>
      </c>
      <c r="K512" s="48">
        <v>6</v>
      </c>
      <c r="L512" s="49">
        <f t="shared" si="50"/>
        <v>7830.916666666667</v>
      </c>
      <c r="M512" s="49"/>
      <c r="N512" s="49"/>
      <c r="O512" s="49">
        <v>20</v>
      </c>
      <c r="P512" s="48">
        <v>6</v>
      </c>
      <c r="Q512" s="49">
        <f>17697*20%/72*P512</f>
        <v>294.95</v>
      </c>
      <c r="R512" s="49">
        <f t="shared" si="51"/>
        <v>783.0916666666667</v>
      </c>
      <c r="S512" s="50">
        <f t="shared" si="53"/>
        <v>8908.9583333333339</v>
      </c>
    </row>
    <row r="513" spans="1:20" s="51" customFormat="1" ht="48" customHeight="1" x14ac:dyDescent="0.2">
      <c r="A513" s="42">
        <f t="shared" si="52"/>
        <v>18</v>
      </c>
      <c r="B513" s="42"/>
      <c r="C513" s="43" t="s">
        <v>62</v>
      </c>
      <c r="D513" s="43" t="s">
        <v>42</v>
      </c>
      <c r="E513" s="43" t="s">
        <v>43</v>
      </c>
      <c r="F513" s="43" t="s">
        <v>123</v>
      </c>
      <c r="G513" s="45" t="s">
        <v>89</v>
      </c>
      <c r="H513" s="46" t="s">
        <v>46</v>
      </c>
      <c r="I513" s="46">
        <v>80875</v>
      </c>
      <c r="J513" s="47">
        <f>I513/72</f>
        <v>1123.2638888888889</v>
      </c>
      <c r="K513" s="61">
        <v>3.8</v>
      </c>
      <c r="L513" s="49">
        <f t="shared" si="50"/>
        <v>4268.4027777777774</v>
      </c>
      <c r="M513" s="62"/>
      <c r="N513" s="62"/>
      <c r="O513" s="62"/>
      <c r="P513" s="61"/>
      <c r="Q513" s="49"/>
      <c r="R513" s="49">
        <f t="shared" si="51"/>
        <v>426.84027777777777</v>
      </c>
      <c r="S513" s="50">
        <f t="shared" si="53"/>
        <v>4695.2430555555547</v>
      </c>
    </row>
    <row r="514" spans="1:20" ht="26.25" thickBot="1" x14ac:dyDescent="0.25">
      <c r="A514" s="42">
        <f t="shared" si="52"/>
        <v>19</v>
      </c>
      <c r="B514" s="63"/>
      <c r="C514" s="102" t="s">
        <v>319</v>
      </c>
      <c r="D514" s="103" t="s">
        <v>42</v>
      </c>
      <c r="E514" s="102"/>
      <c r="F514" s="102"/>
      <c r="G514" s="65" t="s">
        <v>125</v>
      </c>
      <c r="H514" s="66" t="s">
        <v>46</v>
      </c>
      <c r="I514" s="66">
        <v>85653</v>
      </c>
      <c r="J514" s="47">
        <f t="shared" si="49"/>
        <v>1189.625</v>
      </c>
      <c r="K514" s="61">
        <v>8.8000000000000007</v>
      </c>
      <c r="L514" s="49">
        <f t="shared" si="50"/>
        <v>10468.700000000001</v>
      </c>
      <c r="M514" s="62"/>
      <c r="N514" s="62"/>
      <c r="O514" s="62"/>
      <c r="P514" s="61"/>
      <c r="Q514" s="62"/>
      <c r="R514" s="49">
        <f t="shared" si="51"/>
        <v>1046.8700000000001</v>
      </c>
      <c r="S514" s="50">
        <f t="shared" si="53"/>
        <v>11515.570000000002</v>
      </c>
    </row>
    <row r="515" spans="1:20" ht="13.5" thickBot="1" x14ac:dyDescent="0.25">
      <c r="A515" s="89" t="s">
        <v>126</v>
      </c>
      <c r="B515" s="90"/>
      <c r="C515" s="70"/>
      <c r="D515" s="70"/>
      <c r="E515" s="70"/>
      <c r="F515" s="70"/>
      <c r="G515" s="71"/>
      <c r="H515" s="71"/>
      <c r="I515" s="71"/>
      <c r="J515" s="72"/>
      <c r="K515" s="72">
        <f>SUM(K496:K514)</f>
        <v>171.60000000000005</v>
      </c>
      <c r="L515" s="73">
        <f>SUM(L496:L514)</f>
        <v>214416.74305555556</v>
      </c>
      <c r="M515" s="73">
        <f>SUM(M496:M514)</f>
        <v>4424</v>
      </c>
      <c r="N515" s="73"/>
      <c r="O515" s="73"/>
      <c r="P515" s="72">
        <f>SUM(P496:P514)</f>
        <v>14.8</v>
      </c>
      <c r="Q515" s="73">
        <f>SUM(Q496:Q514)</f>
        <v>727.54333333333329</v>
      </c>
      <c r="R515" s="73">
        <f>SUM(R496:R514)</f>
        <v>21441.674305555556</v>
      </c>
      <c r="S515" s="91">
        <f>SUM(S496:S514)</f>
        <v>241009.96069444445</v>
      </c>
      <c r="T515" s="75"/>
    </row>
    <row r="516" spans="1:20" x14ac:dyDescent="0.2">
      <c r="A516" s="120"/>
      <c r="B516" s="120"/>
      <c r="C516" s="116"/>
      <c r="D516" s="116"/>
      <c r="E516" s="116"/>
      <c r="F516" s="116"/>
      <c r="G516" s="121"/>
      <c r="H516" s="121"/>
      <c r="I516" s="121"/>
      <c r="J516" s="122"/>
      <c r="K516" s="122"/>
      <c r="L516" s="123"/>
      <c r="M516" s="123"/>
      <c r="N516" s="123"/>
      <c r="O516" s="123"/>
      <c r="P516" s="122"/>
      <c r="Q516" s="123"/>
      <c r="R516" s="123"/>
      <c r="S516" s="123"/>
      <c r="T516" s="75"/>
    </row>
    <row r="517" spans="1:20" x14ac:dyDescent="0.2">
      <c r="A517" s="120"/>
      <c r="B517" s="120"/>
      <c r="C517" s="116"/>
      <c r="D517" s="116"/>
      <c r="E517" s="116"/>
      <c r="F517" s="116"/>
      <c r="G517" s="121"/>
      <c r="H517" s="121"/>
      <c r="I517" s="121"/>
      <c r="J517" s="122"/>
      <c r="K517" s="122"/>
      <c r="L517" s="123"/>
      <c r="M517" s="123"/>
      <c r="N517" s="123"/>
      <c r="O517" s="123"/>
      <c r="P517" s="122"/>
      <c r="Q517" s="123"/>
      <c r="R517" s="124">
        <f>R490/R489*100</f>
        <v>95.454545454545453</v>
      </c>
      <c r="S517" s="125">
        <f>S515*R517%</f>
        <v>230054.96248106062</v>
      </c>
      <c r="T517" s="75"/>
    </row>
    <row r="518" spans="1:20" x14ac:dyDescent="0.2">
      <c r="A518" s="82"/>
      <c r="B518" s="82"/>
      <c r="C518" s="9" t="s">
        <v>127</v>
      </c>
      <c r="D518" s="9"/>
      <c r="E518" s="9"/>
      <c r="F518" s="9"/>
      <c r="G518" s="11"/>
      <c r="H518" s="11"/>
      <c r="I518" s="82"/>
      <c r="J518" s="82"/>
      <c r="K518" s="82"/>
      <c r="M518" s="82"/>
      <c r="N518" s="82"/>
      <c r="O518" s="21"/>
      <c r="P518" s="20"/>
      <c r="Q518" s="20"/>
      <c r="R518" s="20">
        <f>R491/R489*100</f>
        <v>4.5454545454545459</v>
      </c>
      <c r="S518" s="126">
        <f>S515*R518%</f>
        <v>10954.998213383838</v>
      </c>
    </row>
    <row r="519" spans="1:20" x14ac:dyDescent="0.2">
      <c r="A519" s="82"/>
      <c r="B519" s="82"/>
      <c r="C519" s="9"/>
      <c r="D519" s="9"/>
      <c r="E519" s="9"/>
      <c r="F519" s="9"/>
      <c r="G519" s="11"/>
      <c r="H519" s="11"/>
      <c r="I519" s="82"/>
      <c r="J519" s="82"/>
      <c r="K519" s="82"/>
      <c r="M519" s="82"/>
      <c r="N519" s="82"/>
      <c r="O519" s="21"/>
      <c r="P519" s="20"/>
      <c r="Q519" s="20"/>
      <c r="R519" s="20">
        <f>SUM(R517:R518)</f>
        <v>100</v>
      </c>
      <c r="S519" s="126">
        <f>SUM(S517:S518)</f>
        <v>241009.96069444445</v>
      </c>
    </row>
    <row r="520" spans="1:20" x14ac:dyDescent="0.2">
      <c r="A520" s="82"/>
      <c r="B520" s="82"/>
      <c r="C520" s="9" t="s">
        <v>216</v>
      </c>
      <c r="D520" s="9"/>
      <c r="E520" s="9"/>
      <c r="F520" s="11"/>
      <c r="G520" s="11"/>
      <c r="H520" s="11"/>
      <c r="I520" s="82"/>
      <c r="J520" s="82"/>
      <c r="K520" s="82"/>
      <c r="M520" s="82"/>
      <c r="N520" s="82"/>
      <c r="O520" s="21"/>
      <c r="P520" s="20"/>
      <c r="Q520" s="20"/>
      <c r="R520" s="20"/>
      <c r="S520" s="20"/>
    </row>
    <row r="521" spans="1:20" x14ac:dyDescent="0.2">
      <c r="A521" s="82"/>
      <c r="B521" s="82"/>
      <c r="C521" s="9"/>
      <c r="D521" s="9"/>
      <c r="E521" s="9"/>
      <c r="F521" s="11"/>
      <c r="G521" s="11"/>
      <c r="H521" s="11"/>
      <c r="I521" s="82"/>
      <c r="J521" s="82"/>
      <c r="K521" s="82"/>
      <c r="M521" s="82"/>
      <c r="N521" s="82"/>
      <c r="O521" s="21"/>
      <c r="P521" s="20"/>
      <c r="Q521" s="20"/>
      <c r="R521" s="20"/>
      <c r="S521" s="20"/>
    </row>
    <row r="522" spans="1:20" x14ac:dyDescent="0.2">
      <c r="A522" s="82"/>
      <c r="B522" s="82"/>
      <c r="C522" s="9"/>
      <c r="D522" s="9"/>
      <c r="E522" s="9"/>
      <c r="F522" s="11"/>
      <c r="G522" s="11"/>
      <c r="H522" s="11"/>
      <c r="I522" s="82"/>
      <c r="J522" s="82"/>
      <c r="K522" s="82"/>
      <c r="M522" s="82"/>
      <c r="N522" s="82"/>
      <c r="O522" s="21"/>
      <c r="P522" s="20"/>
      <c r="Q522" s="20"/>
      <c r="R522" s="20"/>
      <c r="S522" s="20"/>
    </row>
    <row r="523" spans="1:20" x14ac:dyDescent="0.2">
      <c r="A523" s="82"/>
      <c r="B523" s="82"/>
      <c r="C523" s="9"/>
      <c r="D523" s="9"/>
      <c r="E523" s="9"/>
      <c r="F523" s="11"/>
      <c r="G523" s="11"/>
      <c r="H523" s="11"/>
      <c r="I523" s="82"/>
      <c r="J523" s="82"/>
      <c r="K523" s="82"/>
      <c r="M523" s="82"/>
      <c r="N523" s="82"/>
      <c r="O523" s="21"/>
      <c r="P523" s="20"/>
      <c r="Q523" s="20"/>
      <c r="R523" s="20"/>
      <c r="S523" s="20"/>
    </row>
    <row r="524" spans="1:20" x14ac:dyDescent="0.2">
      <c r="A524" s="82"/>
      <c r="B524" s="82"/>
      <c r="C524" s="9"/>
      <c r="D524" s="9"/>
      <c r="E524" s="9"/>
      <c r="F524" s="11"/>
      <c r="G524" s="11"/>
      <c r="H524" s="11"/>
      <c r="I524" s="82"/>
      <c r="J524" s="82"/>
      <c r="K524" s="82"/>
      <c r="M524" s="82"/>
      <c r="N524" s="82"/>
      <c r="O524" s="21"/>
      <c r="P524" s="20"/>
      <c r="Q524" s="20"/>
      <c r="R524" s="20"/>
      <c r="S524" s="20"/>
    </row>
    <row r="525" spans="1:20" x14ac:dyDescent="0.2">
      <c r="A525" s="82"/>
      <c r="B525" s="82"/>
      <c r="C525" s="9"/>
      <c r="D525" s="9"/>
      <c r="E525" s="9"/>
      <c r="F525" s="11"/>
      <c r="G525" s="11"/>
      <c r="H525" s="11"/>
      <c r="I525" s="82"/>
      <c r="J525" s="82"/>
      <c r="K525" s="82"/>
      <c r="M525" s="82"/>
      <c r="N525" s="82"/>
      <c r="O525" s="21"/>
      <c r="P525" s="20"/>
      <c r="Q525" s="20"/>
      <c r="R525" s="20"/>
      <c r="S525" s="20"/>
    </row>
    <row r="526" spans="1:20" x14ac:dyDescent="0.2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M526" s="82"/>
      <c r="N526" s="82"/>
      <c r="O526" s="21"/>
      <c r="P526" s="20"/>
      <c r="Q526" s="20"/>
      <c r="R526" s="20"/>
      <c r="S526" s="20"/>
    </row>
    <row r="527" spans="1:20" x14ac:dyDescent="0.2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M527" s="82"/>
      <c r="N527" s="82"/>
      <c r="O527" s="21"/>
      <c r="P527" s="20"/>
      <c r="Q527" s="20"/>
      <c r="R527" s="20"/>
      <c r="S527" s="20"/>
    </row>
    <row r="528" spans="1:20" x14ac:dyDescent="0.2">
      <c r="A528" s="1" t="s">
        <v>0</v>
      </c>
      <c r="B528" s="1"/>
      <c r="C528" s="1"/>
      <c r="D528" s="2"/>
      <c r="E528" s="127" t="s">
        <v>320</v>
      </c>
      <c r="F528" s="127"/>
      <c r="G528" s="127"/>
      <c r="H528" s="127"/>
      <c r="I528" s="127"/>
      <c r="J528" s="127"/>
      <c r="K528" s="127"/>
      <c r="L528" s="4"/>
      <c r="M528" s="5"/>
      <c r="N528" s="6" t="s">
        <v>2</v>
      </c>
      <c r="O528" s="6"/>
      <c r="P528" s="6"/>
      <c r="Q528" s="6"/>
      <c r="R528" s="6"/>
      <c r="S528" s="6"/>
    </row>
    <row r="529" spans="1:19" ht="39.75" customHeight="1" x14ac:dyDescent="0.2">
      <c r="A529" s="8" t="s">
        <v>3</v>
      </c>
      <c r="B529" s="8"/>
      <c r="C529" s="8"/>
      <c r="D529" s="2"/>
      <c r="E529" s="2"/>
      <c r="F529" s="9"/>
      <c r="G529" s="10"/>
      <c r="H529" s="11"/>
      <c r="I529" s="11"/>
      <c r="J529" s="5"/>
      <c r="K529" s="5"/>
      <c r="L529" s="4"/>
      <c r="N529" s="12" t="s">
        <v>4</v>
      </c>
      <c r="O529" s="12"/>
      <c r="P529" s="12"/>
      <c r="Q529" s="12"/>
      <c r="R529" s="12"/>
      <c r="S529" s="12"/>
    </row>
    <row r="530" spans="1:19" x14ac:dyDescent="0.2">
      <c r="A530" s="2"/>
      <c r="B530" s="2"/>
      <c r="C530" s="2"/>
      <c r="D530" s="2"/>
      <c r="E530" s="3" t="s">
        <v>5</v>
      </c>
      <c r="F530" s="3"/>
      <c r="G530" s="3"/>
      <c r="H530" s="3"/>
      <c r="I530" s="3"/>
      <c r="J530" s="3"/>
      <c r="K530" s="3"/>
      <c r="L530" s="3"/>
      <c r="M530" s="5"/>
      <c r="N530" s="13"/>
      <c r="O530" s="13"/>
      <c r="P530" s="13"/>
      <c r="Q530" s="14"/>
      <c r="R530" s="15"/>
      <c r="S530" s="16"/>
    </row>
    <row r="531" spans="1:19" x14ac:dyDescent="0.2">
      <c r="A531" s="3" t="s">
        <v>132</v>
      </c>
      <c r="B531" s="3"/>
      <c r="C531" s="3"/>
      <c r="D531" s="3"/>
      <c r="E531" s="2"/>
      <c r="F531" s="9" t="s">
        <v>7</v>
      </c>
      <c r="G531" s="9"/>
      <c r="H531" s="9"/>
      <c r="I531" s="9"/>
      <c r="J531" s="5"/>
      <c r="K531" s="5"/>
      <c r="L531" s="4"/>
      <c r="M531" s="5"/>
      <c r="N531" s="17" t="s">
        <v>200</v>
      </c>
      <c r="O531" s="17"/>
      <c r="P531" s="17"/>
      <c r="Q531" s="17"/>
      <c r="R531" s="17"/>
      <c r="S531" s="17"/>
    </row>
    <row r="532" spans="1:19" x14ac:dyDescent="0.2">
      <c r="A532" s="9"/>
      <c r="B532" s="9"/>
      <c r="C532" s="9"/>
      <c r="D532" s="9"/>
      <c r="E532" s="9"/>
      <c r="F532" s="9"/>
      <c r="G532" s="11"/>
      <c r="H532" s="11"/>
      <c r="I532" s="11"/>
      <c r="J532" s="5"/>
      <c r="K532" s="5"/>
      <c r="L532" s="4"/>
      <c r="M532" s="5"/>
      <c r="N532" s="20"/>
      <c r="O532" s="21"/>
      <c r="P532" s="20"/>
      <c r="Q532" s="20"/>
      <c r="R532" s="20"/>
      <c r="S532" s="4"/>
    </row>
    <row r="533" spans="1:19" x14ac:dyDescent="0.2">
      <c r="A533" s="9"/>
      <c r="B533" s="9"/>
      <c r="C533" s="9"/>
      <c r="D533" s="9"/>
      <c r="E533" s="9"/>
      <c r="F533" s="2" t="s">
        <v>9</v>
      </c>
      <c r="G533" s="9"/>
      <c r="H533" s="9"/>
      <c r="I533" s="9"/>
      <c r="J533" s="9"/>
      <c r="K533" s="5"/>
      <c r="L533" s="4"/>
      <c r="M533" s="5"/>
      <c r="N533" s="4" t="s">
        <v>10</v>
      </c>
      <c r="O533" s="5"/>
      <c r="P533" s="4"/>
      <c r="Q533" s="4"/>
      <c r="R533" s="4"/>
      <c r="S533" s="4"/>
    </row>
    <row r="534" spans="1:19" x14ac:dyDescent="0.2">
      <c r="A534" s="9"/>
      <c r="B534" s="9"/>
      <c r="C534" s="9"/>
      <c r="D534" s="9"/>
      <c r="E534" s="9"/>
      <c r="F534" s="9"/>
      <c r="G534" s="11"/>
      <c r="H534" s="11"/>
      <c r="I534" s="11"/>
      <c r="J534" s="5"/>
      <c r="K534" s="5"/>
      <c r="L534" s="4"/>
      <c r="M534" s="5"/>
      <c r="N534" s="4" t="s">
        <v>11</v>
      </c>
      <c r="O534" s="5"/>
      <c r="P534" s="4"/>
      <c r="Q534" s="4"/>
      <c r="R534" s="16" t="s">
        <v>12</v>
      </c>
      <c r="S534" s="4"/>
    </row>
    <row r="535" spans="1:19" ht="30.75" customHeight="1" x14ac:dyDescent="0.2">
      <c r="A535" s="9"/>
      <c r="B535" s="9"/>
      <c r="C535" s="9"/>
      <c r="D535" s="9"/>
      <c r="E535" s="9"/>
      <c r="F535" s="9"/>
      <c r="G535" s="11"/>
      <c r="H535" s="11"/>
      <c r="I535" s="11"/>
      <c r="J535" s="5"/>
      <c r="K535" s="5"/>
      <c r="L535" s="4"/>
      <c r="M535" s="5"/>
      <c r="N535" s="23" t="s">
        <v>321</v>
      </c>
      <c r="O535" s="23"/>
      <c r="P535" s="23"/>
      <c r="Q535" s="23"/>
      <c r="R535" s="23"/>
      <c r="S535" s="23"/>
    </row>
    <row r="536" spans="1:19" ht="16.5" customHeight="1" x14ac:dyDescent="0.2">
      <c r="A536" s="9"/>
      <c r="B536" s="9"/>
      <c r="C536" s="9"/>
      <c r="D536" s="9"/>
      <c r="E536" s="9"/>
      <c r="F536" s="9"/>
      <c r="G536" s="11"/>
      <c r="H536" s="11"/>
      <c r="I536" s="11"/>
      <c r="J536" s="5"/>
      <c r="K536" s="5"/>
      <c r="L536" s="4"/>
      <c r="M536" s="5"/>
      <c r="N536" s="23"/>
      <c r="O536" s="23"/>
      <c r="P536" s="23"/>
      <c r="Q536" s="23"/>
      <c r="R536" s="23"/>
      <c r="S536" s="23"/>
    </row>
    <row r="537" spans="1:19" x14ac:dyDescent="0.2">
      <c r="A537" s="9"/>
      <c r="B537" s="9"/>
      <c r="C537" s="9"/>
      <c r="D537" s="9"/>
      <c r="E537" s="9"/>
      <c r="F537" s="9"/>
      <c r="G537" s="11"/>
      <c r="H537" s="11"/>
      <c r="I537" s="11"/>
      <c r="J537" s="5"/>
      <c r="K537" s="5"/>
      <c r="L537" s="4"/>
      <c r="M537" s="5"/>
      <c r="N537" s="23" t="s">
        <v>14</v>
      </c>
      <c r="O537" s="23"/>
      <c r="P537" s="23"/>
      <c r="Q537" s="23"/>
      <c r="R537" s="24">
        <v>1</v>
      </c>
      <c r="S537" s="4"/>
    </row>
    <row r="538" spans="1:19" x14ac:dyDescent="0.2">
      <c r="A538" s="9"/>
      <c r="B538" s="9"/>
      <c r="C538" s="9"/>
      <c r="D538" s="9"/>
      <c r="E538" s="9"/>
      <c r="F538" s="9"/>
      <c r="G538" s="11"/>
      <c r="H538" s="11"/>
      <c r="I538" s="11"/>
      <c r="J538" s="5"/>
      <c r="K538" s="5"/>
      <c r="L538" s="4"/>
      <c r="M538" s="5"/>
      <c r="N538" s="4" t="s">
        <v>15</v>
      </c>
      <c r="O538" s="5"/>
      <c r="P538" s="4"/>
      <c r="Q538" s="4"/>
      <c r="R538" s="128">
        <v>3</v>
      </c>
      <c r="S538" s="4"/>
    </row>
    <row r="539" spans="1:19" x14ac:dyDescent="0.2">
      <c r="A539" s="9"/>
      <c r="B539" s="9"/>
      <c r="C539" s="9"/>
      <c r="D539" s="9"/>
      <c r="E539" s="9"/>
      <c r="F539" s="9"/>
      <c r="G539" s="11"/>
      <c r="H539" s="11"/>
      <c r="I539" s="11"/>
      <c r="J539" s="5"/>
      <c r="K539" s="5"/>
      <c r="L539" s="4"/>
      <c r="M539" s="5"/>
      <c r="N539" s="4" t="s">
        <v>16</v>
      </c>
      <c r="O539" s="5"/>
      <c r="P539" s="4"/>
      <c r="Q539" s="4"/>
      <c r="R539" s="16">
        <v>14</v>
      </c>
      <c r="S539" s="4"/>
    </row>
    <row r="540" spans="1:19" x14ac:dyDescent="0.2">
      <c r="A540" s="9"/>
      <c r="B540" s="9"/>
      <c r="C540" s="9"/>
      <c r="D540" s="9"/>
      <c r="E540" s="9"/>
      <c r="F540" s="9"/>
      <c r="G540" s="11"/>
      <c r="H540" s="11"/>
      <c r="I540" s="11"/>
      <c r="J540" s="5"/>
      <c r="K540" s="5"/>
      <c r="L540" s="4"/>
      <c r="M540" s="5"/>
      <c r="N540" s="4" t="s">
        <v>17</v>
      </c>
      <c r="O540" s="5"/>
      <c r="P540" s="4"/>
      <c r="Q540" s="4"/>
      <c r="R540" s="25">
        <v>14</v>
      </c>
      <c r="S540" s="4"/>
    </row>
    <row r="541" spans="1:19" x14ac:dyDescent="0.2">
      <c r="A541" s="9"/>
      <c r="B541" s="9"/>
      <c r="C541" s="9"/>
      <c r="D541" s="9"/>
      <c r="E541" s="9"/>
      <c r="F541" s="9"/>
      <c r="G541" s="11"/>
      <c r="H541" s="11"/>
      <c r="I541" s="11"/>
      <c r="J541" s="5"/>
      <c r="K541" s="5"/>
      <c r="L541" s="4"/>
      <c r="M541" s="5"/>
      <c r="N541" s="4" t="s">
        <v>18</v>
      </c>
      <c r="O541" s="5"/>
      <c r="P541" s="4"/>
      <c r="Q541" s="4"/>
      <c r="R541" s="16">
        <v>0</v>
      </c>
      <c r="S541" s="4"/>
    </row>
    <row r="542" spans="1:19" x14ac:dyDescent="0.2">
      <c r="A542" s="9"/>
      <c r="B542" s="9"/>
      <c r="C542" s="9"/>
      <c r="D542" s="9"/>
      <c r="E542" s="9"/>
      <c r="F542" s="9"/>
      <c r="G542" s="11"/>
      <c r="H542" s="11"/>
      <c r="I542" s="11"/>
      <c r="J542" s="5"/>
      <c r="K542" s="5"/>
      <c r="L542" s="4"/>
      <c r="M542" s="5"/>
      <c r="N542" s="4" t="s">
        <v>19</v>
      </c>
      <c r="O542" s="5"/>
      <c r="P542" s="4"/>
      <c r="Q542" s="4"/>
      <c r="R542" s="16">
        <v>1146</v>
      </c>
      <c r="S542" s="4"/>
    </row>
    <row r="543" spans="1:19" ht="12.75" customHeight="1" x14ac:dyDescent="0.2">
      <c r="A543" s="26" t="s">
        <v>20</v>
      </c>
      <c r="B543" s="26" t="s">
        <v>21</v>
      </c>
      <c r="C543" s="26" t="s">
        <v>22</v>
      </c>
      <c r="D543" s="26" t="s">
        <v>23</v>
      </c>
      <c r="E543" s="26" t="s">
        <v>24</v>
      </c>
      <c r="F543" s="26" t="s">
        <v>25</v>
      </c>
      <c r="G543" s="26" t="s">
        <v>26</v>
      </c>
      <c r="H543" s="26" t="s">
        <v>27</v>
      </c>
      <c r="I543" s="26" t="s">
        <v>28</v>
      </c>
      <c r="J543" s="26" t="s">
        <v>29</v>
      </c>
      <c r="K543" s="26" t="s">
        <v>30</v>
      </c>
      <c r="L543" s="26" t="s">
        <v>31</v>
      </c>
      <c r="M543" s="27" t="s">
        <v>32</v>
      </c>
      <c r="N543" s="28"/>
      <c r="O543" s="28"/>
      <c r="P543" s="28"/>
      <c r="Q543" s="29"/>
      <c r="R543" s="30" t="s">
        <v>33</v>
      </c>
      <c r="S543" s="31" t="s">
        <v>34</v>
      </c>
    </row>
    <row r="544" spans="1:19" x14ac:dyDescent="0.2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3" t="s">
        <v>35</v>
      </c>
      <c r="N544" s="30" t="s">
        <v>36</v>
      </c>
      <c r="O544" s="27" t="s">
        <v>37</v>
      </c>
      <c r="P544" s="28"/>
      <c r="Q544" s="29"/>
      <c r="R544" s="34"/>
      <c r="S544" s="35"/>
    </row>
    <row r="545" spans="1:20" ht="101.25" customHeight="1" x14ac:dyDescent="0.2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7"/>
      <c r="N545" s="38"/>
      <c r="O545" s="39" t="s">
        <v>38</v>
      </c>
      <c r="P545" s="40" t="s">
        <v>39</v>
      </c>
      <c r="Q545" s="41" t="s">
        <v>40</v>
      </c>
      <c r="R545" s="38"/>
      <c r="S545" s="35"/>
    </row>
    <row r="546" spans="1:20" s="51" customFormat="1" ht="76.5" x14ac:dyDescent="0.2">
      <c r="A546" s="42">
        <v>1</v>
      </c>
      <c r="B546" s="43"/>
      <c r="C546" s="43" t="s">
        <v>62</v>
      </c>
      <c r="D546" s="43" t="s">
        <v>42</v>
      </c>
      <c r="E546" s="44" t="s">
        <v>63</v>
      </c>
      <c r="F546" s="43" t="s">
        <v>64</v>
      </c>
      <c r="G546" s="45" t="s">
        <v>65</v>
      </c>
      <c r="H546" s="46" t="s">
        <v>46</v>
      </c>
      <c r="I546" s="46">
        <v>84061</v>
      </c>
      <c r="J546" s="47">
        <f t="shared" ref="J546:J555" si="54">I546/72</f>
        <v>1167.5138888888889</v>
      </c>
      <c r="K546" s="48">
        <v>3.6</v>
      </c>
      <c r="L546" s="49">
        <f t="shared" ref="L546:L556" si="55">J546*K546</f>
        <v>4203.05</v>
      </c>
      <c r="M546" s="59"/>
      <c r="N546" s="59"/>
      <c r="O546" s="59"/>
      <c r="P546" s="48"/>
      <c r="Q546" s="59"/>
      <c r="R546" s="49">
        <f t="shared" ref="R546:R556" si="56">L546*10%</f>
        <v>420.30500000000006</v>
      </c>
      <c r="S546" s="50">
        <f t="shared" ref="S546:S556" si="57">R546+Q546+N546+M546+L546</f>
        <v>4623.3550000000005</v>
      </c>
    </row>
    <row r="547" spans="1:20" s="51" customFormat="1" ht="51" x14ac:dyDescent="0.2">
      <c r="A547" s="42">
        <v>2</v>
      </c>
      <c r="B547" s="42"/>
      <c r="C547" s="43" t="s">
        <v>312</v>
      </c>
      <c r="D547" s="43" t="s">
        <v>42</v>
      </c>
      <c r="E547" s="44" t="s">
        <v>48</v>
      </c>
      <c r="F547" s="43" t="s">
        <v>313</v>
      </c>
      <c r="G547" s="58" t="s">
        <v>314</v>
      </c>
      <c r="H547" s="46" t="s">
        <v>46</v>
      </c>
      <c r="I547" s="46">
        <v>89016</v>
      </c>
      <c r="J547" s="47">
        <f t="shared" si="54"/>
        <v>1236.3333333333333</v>
      </c>
      <c r="K547" s="48">
        <v>59.9</v>
      </c>
      <c r="L547" s="49">
        <f t="shared" si="55"/>
        <v>74056.366666666654</v>
      </c>
      <c r="M547" s="49"/>
      <c r="N547" s="49"/>
      <c r="O547" s="49"/>
      <c r="P547" s="48"/>
      <c r="Q547" s="49"/>
      <c r="R547" s="49">
        <f t="shared" si="56"/>
        <v>7405.6366666666654</v>
      </c>
      <c r="S547" s="50">
        <f t="shared" si="57"/>
        <v>81462.003333333327</v>
      </c>
    </row>
    <row r="548" spans="1:20" s="51" customFormat="1" ht="76.5" x14ac:dyDescent="0.2">
      <c r="A548" s="42">
        <f t="shared" ref="A548:A556" si="58">A547+1</f>
        <v>3</v>
      </c>
      <c r="B548" s="43"/>
      <c r="C548" s="43" t="s">
        <v>156</v>
      </c>
      <c r="D548" s="43" t="s">
        <v>42</v>
      </c>
      <c r="E548" s="43" t="s">
        <v>157</v>
      </c>
      <c r="F548" s="43" t="s">
        <v>158</v>
      </c>
      <c r="G548" s="45" t="s">
        <v>159</v>
      </c>
      <c r="H548" s="46" t="s">
        <v>46</v>
      </c>
      <c r="I548" s="46">
        <v>90609</v>
      </c>
      <c r="J548" s="47">
        <f t="shared" si="54"/>
        <v>1258.4583333333333</v>
      </c>
      <c r="K548" s="48">
        <v>7.2</v>
      </c>
      <c r="L548" s="49">
        <f t="shared" si="55"/>
        <v>9060.9</v>
      </c>
      <c r="M548" s="59"/>
      <c r="N548" s="59"/>
      <c r="O548" s="59"/>
      <c r="P548" s="48"/>
      <c r="Q548" s="59"/>
      <c r="R548" s="49">
        <f t="shared" si="56"/>
        <v>906.09</v>
      </c>
      <c r="S548" s="50">
        <f t="shared" si="57"/>
        <v>9966.99</v>
      </c>
    </row>
    <row r="549" spans="1:20" s="51" customFormat="1" ht="75" customHeight="1" x14ac:dyDescent="0.2">
      <c r="A549" s="42">
        <f t="shared" si="58"/>
        <v>4</v>
      </c>
      <c r="B549" s="42"/>
      <c r="C549" s="43" t="s">
        <v>230</v>
      </c>
      <c r="D549" s="43" t="s">
        <v>42</v>
      </c>
      <c r="E549" s="44" t="s">
        <v>52</v>
      </c>
      <c r="F549" s="43" t="s">
        <v>231</v>
      </c>
      <c r="G549" s="45" t="s">
        <v>232</v>
      </c>
      <c r="H549" s="46" t="s">
        <v>46</v>
      </c>
      <c r="I549" s="46">
        <v>82468</v>
      </c>
      <c r="J549" s="47">
        <f t="shared" si="54"/>
        <v>1145.3888888888889</v>
      </c>
      <c r="K549" s="48">
        <v>7.2</v>
      </c>
      <c r="L549" s="49">
        <f t="shared" si="55"/>
        <v>8246.8000000000011</v>
      </c>
      <c r="M549" s="49"/>
      <c r="N549" s="49"/>
      <c r="O549" s="49"/>
      <c r="P549" s="48"/>
      <c r="Q549" s="49"/>
      <c r="R549" s="49">
        <f t="shared" si="56"/>
        <v>824.68000000000018</v>
      </c>
      <c r="S549" s="50">
        <f t="shared" si="57"/>
        <v>9071.4800000000014</v>
      </c>
    </row>
    <row r="550" spans="1:20" s="51" customFormat="1" ht="51" x14ac:dyDescent="0.2">
      <c r="A550" s="42">
        <f t="shared" si="58"/>
        <v>5</v>
      </c>
      <c r="B550" s="43"/>
      <c r="C550" s="43" t="s">
        <v>298</v>
      </c>
      <c r="D550" s="43" t="s">
        <v>42</v>
      </c>
      <c r="E550" s="44" t="s">
        <v>299</v>
      </c>
      <c r="F550" s="43" t="s">
        <v>300</v>
      </c>
      <c r="G550" s="45" t="s">
        <v>70</v>
      </c>
      <c r="H550" s="46" t="s">
        <v>46</v>
      </c>
      <c r="I550" s="46">
        <v>93971</v>
      </c>
      <c r="J550" s="47">
        <f t="shared" si="54"/>
        <v>1305.1527777777778</v>
      </c>
      <c r="K550" s="48">
        <v>4</v>
      </c>
      <c r="L550" s="49">
        <f t="shared" si="55"/>
        <v>5220.6111111111113</v>
      </c>
      <c r="M550" s="49"/>
      <c r="N550" s="49"/>
      <c r="O550" s="49"/>
      <c r="P550" s="48"/>
      <c r="Q550" s="49"/>
      <c r="R550" s="49">
        <f t="shared" si="56"/>
        <v>522.06111111111113</v>
      </c>
      <c r="S550" s="50">
        <f t="shared" si="57"/>
        <v>5742.6722222222224</v>
      </c>
    </row>
    <row r="551" spans="1:20" s="51" customFormat="1" ht="51" x14ac:dyDescent="0.2">
      <c r="A551" s="42">
        <f t="shared" si="58"/>
        <v>6</v>
      </c>
      <c r="B551" s="42"/>
      <c r="C551" s="43" t="s">
        <v>272</v>
      </c>
      <c r="D551" s="43" t="s">
        <v>42</v>
      </c>
      <c r="E551" s="43" t="s">
        <v>48</v>
      </c>
      <c r="F551" s="64" t="s">
        <v>273</v>
      </c>
      <c r="G551" s="45" t="s">
        <v>274</v>
      </c>
      <c r="H551" s="46" t="s">
        <v>46</v>
      </c>
      <c r="I551" s="46">
        <v>89016</v>
      </c>
      <c r="J551" s="47">
        <f t="shared" si="54"/>
        <v>1236.3333333333333</v>
      </c>
      <c r="K551" s="48"/>
      <c r="L551" s="49"/>
      <c r="M551" s="49">
        <v>4424</v>
      </c>
      <c r="N551" s="49"/>
      <c r="O551" s="49"/>
      <c r="P551" s="48"/>
      <c r="Q551" s="49"/>
      <c r="R551" s="49">
        <f t="shared" si="56"/>
        <v>0</v>
      </c>
      <c r="S551" s="50">
        <f t="shared" si="57"/>
        <v>4424</v>
      </c>
    </row>
    <row r="552" spans="1:20" s="51" customFormat="1" ht="51" x14ac:dyDescent="0.2">
      <c r="A552" s="42">
        <f t="shared" si="58"/>
        <v>7</v>
      </c>
      <c r="B552" s="42"/>
      <c r="C552" s="43" t="s">
        <v>238</v>
      </c>
      <c r="D552" s="43" t="s">
        <v>42</v>
      </c>
      <c r="E552" s="43" t="s">
        <v>48</v>
      </c>
      <c r="F552" s="43" t="s">
        <v>239</v>
      </c>
      <c r="G552" s="45" t="s">
        <v>240</v>
      </c>
      <c r="H552" s="46" t="s">
        <v>46</v>
      </c>
      <c r="I552" s="46">
        <v>92201</v>
      </c>
      <c r="J552" s="47">
        <f t="shared" si="54"/>
        <v>1280.5694444444443</v>
      </c>
      <c r="K552" s="48">
        <v>10</v>
      </c>
      <c r="L552" s="49">
        <f t="shared" si="55"/>
        <v>12805.694444444443</v>
      </c>
      <c r="M552" s="49"/>
      <c r="N552" s="62"/>
      <c r="O552" s="49"/>
      <c r="P552" s="48"/>
      <c r="Q552" s="49"/>
      <c r="R552" s="49">
        <f t="shared" si="56"/>
        <v>1280.5694444444443</v>
      </c>
      <c r="S552" s="50">
        <f t="shared" si="57"/>
        <v>14086.263888888887</v>
      </c>
    </row>
    <row r="553" spans="1:20" s="51" customFormat="1" ht="38.25" x14ac:dyDescent="0.2">
      <c r="A553" s="42">
        <f t="shared" si="58"/>
        <v>8</v>
      </c>
      <c r="B553" s="42"/>
      <c r="C553" s="43" t="s">
        <v>277</v>
      </c>
      <c r="D553" s="43" t="s">
        <v>42</v>
      </c>
      <c r="E553" s="43" t="s">
        <v>94</v>
      </c>
      <c r="F553" s="43" t="s">
        <v>95</v>
      </c>
      <c r="G553" s="45" t="s">
        <v>70</v>
      </c>
      <c r="H553" s="46" t="s">
        <v>46</v>
      </c>
      <c r="I553" s="46">
        <v>93971</v>
      </c>
      <c r="J553" s="47">
        <f t="shared" si="54"/>
        <v>1305.1527777777778</v>
      </c>
      <c r="K553" s="48">
        <v>4</v>
      </c>
      <c r="L553" s="49">
        <f t="shared" si="55"/>
        <v>5220.6111111111113</v>
      </c>
      <c r="M553" s="49"/>
      <c r="N553" s="49"/>
      <c r="O553" s="49"/>
      <c r="P553" s="48"/>
      <c r="Q553" s="49"/>
      <c r="R553" s="49">
        <f t="shared" si="56"/>
        <v>522.06111111111113</v>
      </c>
      <c r="S553" s="50">
        <f t="shared" si="57"/>
        <v>5742.6722222222224</v>
      </c>
    </row>
    <row r="554" spans="1:20" s="51" customFormat="1" ht="38.25" x14ac:dyDescent="0.2">
      <c r="A554" s="42">
        <f t="shared" si="58"/>
        <v>9</v>
      </c>
      <c r="B554" s="63"/>
      <c r="C554" s="64" t="s">
        <v>322</v>
      </c>
      <c r="D554" s="64" t="s">
        <v>42</v>
      </c>
      <c r="E554" s="64" t="s">
        <v>48</v>
      </c>
      <c r="F554" s="64" t="s">
        <v>323</v>
      </c>
      <c r="G554" s="129" t="s">
        <v>324</v>
      </c>
      <c r="H554" s="85" t="s">
        <v>46</v>
      </c>
      <c r="I554" s="85">
        <v>90609</v>
      </c>
      <c r="J554" s="61">
        <f t="shared" si="54"/>
        <v>1258.4583333333333</v>
      </c>
      <c r="K554" s="61">
        <v>5</v>
      </c>
      <c r="L554" s="62">
        <f t="shared" si="55"/>
        <v>6292.2916666666661</v>
      </c>
      <c r="M554" s="62"/>
      <c r="N554" s="62"/>
      <c r="O554" s="62"/>
      <c r="P554" s="61"/>
      <c r="Q554" s="62"/>
      <c r="R554" s="62">
        <f t="shared" si="56"/>
        <v>629.22916666666663</v>
      </c>
      <c r="S554" s="88">
        <f t="shared" si="57"/>
        <v>6921.520833333333</v>
      </c>
    </row>
    <row r="555" spans="1:20" s="51" customFormat="1" ht="38.25" x14ac:dyDescent="0.2">
      <c r="A555" s="42">
        <f t="shared" si="58"/>
        <v>10</v>
      </c>
      <c r="B555" s="43"/>
      <c r="C555" s="43" t="s">
        <v>325</v>
      </c>
      <c r="D555" s="43" t="s">
        <v>42</v>
      </c>
      <c r="E555" s="43" t="s">
        <v>109</v>
      </c>
      <c r="F555" s="43" t="s">
        <v>112</v>
      </c>
      <c r="G555" s="45" t="s">
        <v>70</v>
      </c>
      <c r="H555" s="46" t="s">
        <v>46</v>
      </c>
      <c r="I555" s="46">
        <v>93971</v>
      </c>
      <c r="J555" s="48">
        <f t="shared" si="54"/>
        <v>1305.1527777777778</v>
      </c>
      <c r="K555" s="48">
        <v>5</v>
      </c>
      <c r="L555" s="49">
        <f t="shared" si="55"/>
        <v>6525.7638888888887</v>
      </c>
      <c r="M555" s="49"/>
      <c r="N555" s="49"/>
      <c r="O555" s="49"/>
      <c r="P555" s="48"/>
      <c r="Q555" s="49"/>
      <c r="R555" s="49">
        <f t="shared" si="56"/>
        <v>652.57638888888891</v>
      </c>
      <c r="S555" s="50">
        <f t="shared" si="57"/>
        <v>7178.3402777777774</v>
      </c>
    </row>
    <row r="556" spans="1:20" s="51" customFormat="1" ht="26.25" thickBot="1" x14ac:dyDescent="0.25">
      <c r="A556" s="42">
        <f t="shared" si="58"/>
        <v>11</v>
      </c>
      <c r="B556" s="63"/>
      <c r="C556" s="102" t="s">
        <v>319</v>
      </c>
      <c r="D556" s="103" t="s">
        <v>42</v>
      </c>
      <c r="E556" s="102"/>
      <c r="F556" s="102"/>
      <c r="G556" s="130" t="s">
        <v>125</v>
      </c>
      <c r="H556" s="66" t="s">
        <v>46</v>
      </c>
      <c r="I556" s="66">
        <v>85653</v>
      </c>
      <c r="J556" s="47">
        <f>I556/72</f>
        <v>1189.625</v>
      </c>
      <c r="K556" s="61">
        <v>8.6999999999999993</v>
      </c>
      <c r="L556" s="49">
        <f t="shared" si="55"/>
        <v>10349.737499999999</v>
      </c>
      <c r="M556" s="62"/>
      <c r="N556" s="62"/>
      <c r="O556" s="62"/>
      <c r="P556" s="61"/>
      <c r="Q556" s="62"/>
      <c r="R556" s="49">
        <f t="shared" si="56"/>
        <v>1034.9737499999999</v>
      </c>
      <c r="S556" s="50">
        <f t="shared" si="57"/>
        <v>11384.711249999998</v>
      </c>
    </row>
    <row r="557" spans="1:20" s="51" customFormat="1" ht="13.5" thickBot="1" x14ac:dyDescent="0.25">
      <c r="A557" s="89" t="s">
        <v>126</v>
      </c>
      <c r="B557" s="90"/>
      <c r="C557" s="70"/>
      <c r="D557" s="70"/>
      <c r="E557" s="70"/>
      <c r="F557" s="70"/>
      <c r="G557" s="71"/>
      <c r="H557" s="71"/>
      <c r="I557" s="71"/>
      <c r="J557" s="72"/>
      <c r="K557" s="72">
        <f>SUM(K546:K556)</f>
        <v>114.60000000000001</v>
      </c>
      <c r="L557" s="73">
        <f>SUM(L546:L556)</f>
        <v>141981.82638888885</v>
      </c>
      <c r="M557" s="73">
        <f>SUM(M546:M556)</f>
        <v>4424</v>
      </c>
      <c r="N557" s="73">
        <f>SUM(N555:N556)</f>
        <v>0</v>
      </c>
      <c r="O557" s="73"/>
      <c r="P557" s="131">
        <f>SUM(P546:P556)</f>
        <v>0</v>
      </c>
      <c r="Q557" s="132">
        <f>SUM(Q546:Q556)</f>
        <v>0</v>
      </c>
      <c r="R557" s="73">
        <f>SUM(R546:R556)</f>
        <v>14198.182638888886</v>
      </c>
      <c r="S557" s="91">
        <f>SUM(S546:S556)</f>
        <v>160604.00902777776</v>
      </c>
      <c r="T557" s="92"/>
    </row>
    <row r="558" spans="1:20" s="51" customFormat="1" x14ac:dyDescent="0.2">
      <c r="A558" s="93"/>
      <c r="B558" s="93"/>
      <c r="C558" s="94"/>
      <c r="D558" s="94"/>
      <c r="E558" s="94"/>
      <c r="F558" s="94"/>
      <c r="G558" s="95"/>
      <c r="H558" s="95"/>
      <c r="I558" s="95"/>
      <c r="J558" s="96"/>
      <c r="K558" s="96"/>
      <c r="L558" s="97"/>
      <c r="M558" s="97"/>
      <c r="N558" s="97"/>
      <c r="O558" s="97"/>
      <c r="P558" s="96"/>
      <c r="Q558" s="97"/>
      <c r="R558" s="97"/>
      <c r="S558" s="97"/>
      <c r="T558" s="92"/>
    </row>
    <row r="559" spans="1:20" x14ac:dyDescent="0.2">
      <c r="A559" s="83"/>
      <c r="B559" s="83"/>
      <c r="C559" s="9" t="s">
        <v>127</v>
      </c>
      <c r="D559" s="9"/>
      <c r="E559" s="9"/>
      <c r="F559" s="9"/>
      <c r="G559" s="11"/>
      <c r="H559" s="11"/>
      <c r="R559" s="133">
        <f>R540/R539*100</f>
        <v>100</v>
      </c>
      <c r="S559" s="134">
        <f>S557*R559%</f>
        <v>160604.00902777776</v>
      </c>
    </row>
    <row r="560" spans="1:20" x14ac:dyDescent="0.2">
      <c r="A560" s="83"/>
      <c r="B560" s="83"/>
      <c r="C560" s="9"/>
      <c r="D560" s="9"/>
      <c r="E560" s="9"/>
      <c r="F560" s="9"/>
      <c r="G560" s="11"/>
      <c r="H560" s="11"/>
      <c r="R560" s="135">
        <f>R541/R539*100</f>
        <v>0</v>
      </c>
      <c r="S560" s="126">
        <f>S557*R560%</f>
        <v>0</v>
      </c>
    </row>
    <row r="561" spans="1:19" x14ac:dyDescent="0.2">
      <c r="A561" s="83"/>
      <c r="B561" s="83"/>
      <c r="C561" s="9" t="s">
        <v>216</v>
      </c>
      <c r="D561" s="9"/>
      <c r="E561" s="9"/>
      <c r="F561" s="11"/>
      <c r="G561" s="11"/>
      <c r="H561" s="11"/>
    </row>
    <row r="562" spans="1:19" x14ac:dyDescent="0.2">
      <c r="A562" s="83"/>
      <c r="B562" s="83"/>
      <c r="C562" s="9"/>
      <c r="D562" s="9"/>
      <c r="E562" s="9"/>
      <c r="F562" s="11"/>
      <c r="G562" s="11"/>
      <c r="H562" s="11"/>
    </row>
    <row r="563" spans="1:19" x14ac:dyDescent="0.2">
      <c r="A563" s="83"/>
      <c r="B563" s="83"/>
      <c r="C563" s="9"/>
      <c r="D563" s="9"/>
      <c r="E563" s="9"/>
      <c r="F563" s="11"/>
      <c r="G563" s="11"/>
      <c r="H563" s="11"/>
    </row>
    <row r="564" spans="1:19" x14ac:dyDescent="0.2">
      <c r="A564" s="83"/>
      <c r="B564" s="83"/>
      <c r="C564" s="9"/>
      <c r="D564" s="9"/>
      <c r="E564" s="9"/>
      <c r="F564" s="11"/>
      <c r="G564" s="11"/>
      <c r="H564" s="11"/>
    </row>
    <row r="565" spans="1:19" x14ac:dyDescent="0.2">
      <c r="A565" s="83"/>
      <c r="B565" s="83"/>
      <c r="I565" s="11"/>
    </row>
    <row r="566" spans="1:19" s="51" customFormat="1" x14ac:dyDescent="0.2">
      <c r="A566" s="174" t="s">
        <v>0</v>
      </c>
      <c r="B566" s="174"/>
      <c r="C566" s="174"/>
      <c r="D566" s="175"/>
      <c r="E566" s="127" t="s">
        <v>326</v>
      </c>
      <c r="F566" s="127"/>
      <c r="G566" s="127"/>
      <c r="H566" s="127"/>
      <c r="I566" s="127"/>
      <c r="J566" s="127"/>
      <c r="K566" s="127"/>
      <c r="L566" s="79"/>
      <c r="M566" s="78"/>
      <c r="N566" s="176" t="s">
        <v>2</v>
      </c>
      <c r="O566" s="176"/>
      <c r="P566" s="176"/>
      <c r="Q566" s="176"/>
      <c r="R566" s="176"/>
      <c r="S566" s="176"/>
    </row>
    <row r="567" spans="1:19" ht="36" customHeight="1" x14ac:dyDescent="0.2">
      <c r="A567" s="8" t="s">
        <v>3</v>
      </c>
      <c r="B567" s="8"/>
      <c r="C567" s="8"/>
      <c r="D567" s="2"/>
      <c r="E567" s="2"/>
      <c r="F567" s="9"/>
      <c r="G567" s="10"/>
      <c r="H567" s="11"/>
      <c r="I567" s="11"/>
      <c r="J567" s="5"/>
      <c r="K567" s="5"/>
      <c r="L567" s="4"/>
      <c r="N567" s="12" t="s">
        <v>4</v>
      </c>
      <c r="O567" s="12"/>
      <c r="P567" s="12"/>
      <c r="Q567" s="12"/>
      <c r="R567" s="12"/>
      <c r="S567" s="12"/>
    </row>
    <row r="568" spans="1:19" x14ac:dyDescent="0.2">
      <c r="A568" s="2"/>
      <c r="B568" s="2"/>
      <c r="C568" s="2"/>
      <c r="D568" s="2"/>
      <c r="E568" s="3" t="s">
        <v>5</v>
      </c>
      <c r="F568" s="3"/>
      <c r="G568" s="3"/>
      <c r="H568" s="3"/>
      <c r="I568" s="3"/>
      <c r="J568" s="3"/>
      <c r="K568" s="3"/>
      <c r="L568" s="3"/>
      <c r="M568" s="5"/>
      <c r="N568" s="13"/>
      <c r="O568" s="13"/>
      <c r="P568" s="13"/>
      <c r="Q568" s="14"/>
      <c r="R568" s="15"/>
      <c r="S568" s="16"/>
    </row>
    <row r="569" spans="1:19" x14ac:dyDescent="0.2">
      <c r="A569" s="3" t="s">
        <v>132</v>
      </c>
      <c r="B569" s="3"/>
      <c r="C569" s="3"/>
      <c r="D569" s="3"/>
      <c r="E569" s="2"/>
      <c r="F569" s="9" t="s">
        <v>7</v>
      </c>
      <c r="G569" s="9"/>
      <c r="H569" s="9"/>
      <c r="I569" s="9"/>
      <c r="J569" s="5"/>
      <c r="K569" s="5"/>
      <c r="L569" s="4"/>
      <c r="M569" s="5"/>
      <c r="N569" s="17" t="s">
        <v>8</v>
      </c>
      <c r="O569" s="17"/>
      <c r="P569" s="17"/>
      <c r="Q569" s="17"/>
      <c r="R569" s="17"/>
      <c r="S569" s="17"/>
    </row>
    <row r="570" spans="1:19" x14ac:dyDescent="0.2">
      <c r="A570" s="9"/>
      <c r="B570" s="9"/>
      <c r="C570" s="9"/>
      <c r="D570" s="9"/>
      <c r="E570" s="9"/>
      <c r="F570" s="9"/>
      <c r="G570" s="11"/>
      <c r="H570" s="11"/>
      <c r="I570" s="11"/>
      <c r="J570" s="5"/>
      <c r="K570" s="5"/>
      <c r="L570" s="4"/>
      <c r="M570" s="5"/>
      <c r="N570" s="20"/>
      <c r="O570" s="21"/>
      <c r="P570" s="20"/>
      <c r="Q570" s="20"/>
      <c r="R570" s="20"/>
      <c r="S570" s="4"/>
    </row>
    <row r="571" spans="1:19" x14ac:dyDescent="0.2">
      <c r="A571" s="9"/>
      <c r="B571" s="9"/>
      <c r="C571" s="9"/>
      <c r="D571" s="9"/>
      <c r="E571" s="9"/>
      <c r="F571" s="2" t="s">
        <v>9</v>
      </c>
      <c r="G571" s="9"/>
      <c r="H571" s="9"/>
      <c r="I571" s="9"/>
      <c r="J571" s="9"/>
      <c r="K571" s="5"/>
      <c r="L571" s="4"/>
      <c r="M571" s="5"/>
      <c r="N571" s="4" t="s">
        <v>10</v>
      </c>
      <c r="O571" s="5"/>
      <c r="P571" s="4"/>
      <c r="Q571" s="4"/>
      <c r="R571" s="4"/>
      <c r="S571" s="4"/>
    </row>
    <row r="572" spans="1:19" x14ac:dyDescent="0.2">
      <c r="A572" s="9"/>
      <c r="B572" s="9"/>
      <c r="C572" s="9"/>
      <c r="D572" s="9"/>
      <c r="E572" s="9"/>
      <c r="F572" s="9"/>
      <c r="G572" s="11"/>
      <c r="H572" s="11"/>
      <c r="I572" s="11"/>
      <c r="J572" s="5"/>
      <c r="K572" s="5"/>
      <c r="L572" s="4"/>
      <c r="M572" s="5"/>
      <c r="N572" s="4" t="s">
        <v>11</v>
      </c>
      <c r="O572" s="5"/>
      <c r="P572" s="4"/>
      <c r="Q572" s="4"/>
      <c r="R572" s="16" t="s">
        <v>12</v>
      </c>
      <c r="S572" s="4"/>
    </row>
    <row r="573" spans="1:19" ht="24" customHeight="1" x14ac:dyDescent="0.2">
      <c r="A573" s="9"/>
      <c r="B573" s="9"/>
      <c r="C573" s="9"/>
      <c r="D573" s="9"/>
      <c r="E573" s="9"/>
      <c r="F573" s="9"/>
      <c r="G573" s="11"/>
      <c r="H573" s="11"/>
      <c r="I573" s="11"/>
      <c r="J573" s="5"/>
      <c r="K573" s="5"/>
      <c r="L573" s="4"/>
      <c r="M573" s="5"/>
      <c r="N573" s="22" t="s">
        <v>327</v>
      </c>
      <c r="O573" s="22"/>
      <c r="P573" s="22"/>
      <c r="Q573" s="22"/>
      <c r="R573" s="22"/>
      <c r="S573" s="22"/>
    </row>
    <row r="574" spans="1:19" ht="24.75" customHeight="1" x14ac:dyDescent="0.2">
      <c r="A574" s="9"/>
      <c r="B574" s="9"/>
      <c r="C574" s="9"/>
      <c r="D574" s="9"/>
      <c r="E574" s="9"/>
      <c r="F574" s="9"/>
      <c r="G574" s="11"/>
      <c r="H574" s="11"/>
      <c r="I574" s="11"/>
      <c r="J574" s="5"/>
      <c r="K574" s="5"/>
      <c r="L574" s="4"/>
      <c r="M574" s="5"/>
      <c r="N574" s="22"/>
      <c r="O574" s="22"/>
      <c r="P574" s="22"/>
      <c r="Q574" s="22"/>
      <c r="R574" s="22"/>
      <c r="S574" s="22"/>
    </row>
    <row r="575" spans="1:19" x14ac:dyDescent="0.2">
      <c r="A575" s="9"/>
      <c r="B575" s="9"/>
      <c r="C575" s="9"/>
      <c r="D575" s="9"/>
      <c r="E575" s="9"/>
      <c r="F575" s="9"/>
      <c r="G575" s="11"/>
      <c r="H575" s="11"/>
      <c r="I575" s="11"/>
      <c r="J575" s="5"/>
      <c r="K575" s="5"/>
      <c r="L575" s="4"/>
      <c r="M575" s="5"/>
      <c r="N575" s="23" t="s">
        <v>14</v>
      </c>
      <c r="O575" s="23"/>
      <c r="P575" s="23"/>
      <c r="Q575" s="23"/>
      <c r="R575" s="24">
        <v>1</v>
      </c>
      <c r="S575" s="4"/>
    </row>
    <row r="576" spans="1:19" x14ac:dyDescent="0.2">
      <c r="A576" s="9"/>
      <c r="B576" s="9"/>
      <c r="C576" s="9"/>
      <c r="D576" s="9"/>
      <c r="E576" s="9"/>
      <c r="F576" s="9"/>
      <c r="G576" s="11"/>
      <c r="H576" s="11"/>
      <c r="I576" s="11"/>
      <c r="J576" s="5"/>
      <c r="K576" s="5"/>
      <c r="L576" s="4"/>
      <c r="M576" s="5"/>
      <c r="N576" s="4" t="s">
        <v>15</v>
      </c>
      <c r="O576" s="5"/>
      <c r="P576" s="4"/>
      <c r="Q576" s="4"/>
      <c r="R576" s="101">
        <v>1</v>
      </c>
      <c r="S576" s="4"/>
    </row>
    <row r="577" spans="1:20" x14ac:dyDescent="0.2">
      <c r="A577" s="9"/>
      <c r="B577" s="9"/>
      <c r="C577" s="9"/>
      <c r="D577" s="9"/>
      <c r="E577" s="9"/>
      <c r="F577" s="9"/>
      <c r="G577" s="11"/>
      <c r="H577" s="11"/>
      <c r="I577" s="11"/>
      <c r="J577" s="5"/>
      <c r="K577" s="5"/>
      <c r="L577" s="4"/>
      <c r="M577" s="5"/>
      <c r="N577" s="4" t="s">
        <v>16</v>
      </c>
      <c r="O577" s="5"/>
      <c r="P577" s="4"/>
      <c r="Q577" s="4"/>
      <c r="R577" s="16">
        <v>25</v>
      </c>
      <c r="S577" s="4"/>
    </row>
    <row r="578" spans="1:20" x14ac:dyDescent="0.2">
      <c r="A578" s="9"/>
      <c r="B578" s="9"/>
      <c r="C578" s="9"/>
      <c r="D578" s="9"/>
      <c r="E578" s="9"/>
      <c r="F578" s="9"/>
      <c r="G578" s="11"/>
      <c r="H578" s="11"/>
      <c r="I578" s="11"/>
      <c r="J578" s="5"/>
      <c r="K578" s="5"/>
      <c r="L578" s="4"/>
      <c r="M578" s="5"/>
      <c r="N578" s="4" t="s">
        <v>17</v>
      </c>
      <c r="O578" s="5"/>
      <c r="P578" s="4"/>
      <c r="Q578" s="4"/>
      <c r="R578" s="25">
        <v>25</v>
      </c>
      <c r="S578" s="4"/>
    </row>
    <row r="579" spans="1:20" x14ac:dyDescent="0.2">
      <c r="A579" s="9"/>
      <c r="B579" s="9"/>
      <c r="C579" s="9"/>
      <c r="D579" s="9"/>
      <c r="E579" s="9"/>
      <c r="F579" s="9"/>
      <c r="G579" s="11"/>
      <c r="H579" s="11"/>
      <c r="I579" s="11"/>
      <c r="J579" s="5"/>
      <c r="K579" s="5"/>
      <c r="L579" s="4"/>
      <c r="M579" s="5"/>
      <c r="N579" s="4" t="s">
        <v>18</v>
      </c>
      <c r="O579" s="5"/>
      <c r="P579" s="4"/>
      <c r="Q579" s="4"/>
      <c r="R579" s="16">
        <v>0</v>
      </c>
      <c r="S579" s="4"/>
    </row>
    <row r="580" spans="1:20" x14ac:dyDescent="0.2">
      <c r="A580" s="9"/>
      <c r="B580" s="9"/>
      <c r="C580" s="9"/>
      <c r="D580" s="9"/>
      <c r="E580" s="9"/>
      <c r="F580" s="9"/>
      <c r="G580" s="11"/>
      <c r="H580" s="11"/>
      <c r="I580" s="11"/>
      <c r="J580" s="5"/>
      <c r="K580" s="5"/>
      <c r="L580" s="4"/>
      <c r="M580" s="5"/>
      <c r="N580" s="4" t="s">
        <v>19</v>
      </c>
      <c r="O580" s="5"/>
      <c r="P580" s="4"/>
      <c r="Q580" s="4"/>
      <c r="R580" s="16">
        <v>1926</v>
      </c>
      <c r="S580" s="4"/>
    </row>
    <row r="581" spans="1:20" ht="12.75" customHeight="1" x14ac:dyDescent="0.2">
      <c r="A581" s="26" t="s">
        <v>20</v>
      </c>
      <c r="B581" s="26" t="s">
        <v>21</v>
      </c>
      <c r="C581" s="26" t="s">
        <v>22</v>
      </c>
      <c r="D581" s="26" t="s">
        <v>23</v>
      </c>
      <c r="E581" s="26" t="s">
        <v>24</v>
      </c>
      <c r="F581" s="26" t="s">
        <v>25</v>
      </c>
      <c r="G581" s="26" t="s">
        <v>26</v>
      </c>
      <c r="H581" s="26" t="s">
        <v>27</v>
      </c>
      <c r="I581" s="26" t="s">
        <v>28</v>
      </c>
      <c r="J581" s="26" t="s">
        <v>29</v>
      </c>
      <c r="K581" s="26" t="s">
        <v>30</v>
      </c>
      <c r="L581" s="26" t="s">
        <v>31</v>
      </c>
      <c r="M581" s="27" t="s">
        <v>32</v>
      </c>
      <c r="N581" s="28"/>
      <c r="O581" s="28"/>
      <c r="P581" s="28"/>
      <c r="Q581" s="29"/>
      <c r="R581" s="30" t="s">
        <v>33</v>
      </c>
      <c r="S581" s="31" t="s">
        <v>34</v>
      </c>
    </row>
    <row r="582" spans="1:20" x14ac:dyDescent="0.2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3" t="s">
        <v>35</v>
      </c>
      <c r="N582" s="30" t="s">
        <v>36</v>
      </c>
      <c r="O582" s="27" t="s">
        <v>37</v>
      </c>
      <c r="P582" s="28"/>
      <c r="Q582" s="29"/>
      <c r="R582" s="34"/>
      <c r="S582" s="35"/>
    </row>
    <row r="583" spans="1:20" ht="98.25" customHeight="1" x14ac:dyDescent="0.2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7"/>
      <c r="N583" s="38"/>
      <c r="O583" s="39" t="s">
        <v>38</v>
      </c>
      <c r="P583" s="40" t="s">
        <v>39</v>
      </c>
      <c r="Q583" s="41" t="s">
        <v>40</v>
      </c>
      <c r="R583" s="38"/>
      <c r="S583" s="35"/>
    </row>
    <row r="584" spans="1:20" ht="51" x14ac:dyDescent="0.2">
      <c r="A584" s="42">
        <v>1</v>
      </c>
      <c r="B584" s="42"/>
      <c r="C584" s="43" t="s">
        <v>41</v>
      </c>
      <c r="D584" s="43" t="s">
        <v>42</v>
      </c>
      <c r="E584" s="44" t="s">
        <v>43</v>
      </c>
      <c r="F584" s="43" t="s">
        <v>44</v>
      </c>
      <c r="G584" s="45" t="s">
        <v>45</v>
      </c>
      <c r="H584" s="46" t="s">
        <v>46</v>
      </c>
      <c r="I584" s="46">
        <v>87246</v>
      </c>
      <c r="J584" s="47">
        <f t="shared" ref="J584:J602" si="59">I584/72</f>
        <v>1211.75</v>
      </c>
      <c r="K584" s="48">
        <v>4.4000000000000004</v>
      </c>
      <c r="L584" s="49">
        <f t="shared" ref="L584:L603" si="60">J584*K584</f>
        <v>5331.7000000000007</v>
      </c>
      <c r="M584" s="49"/>
      <c r="N584" s="49"/>
      <c r="O584" s="49"/>
      <c r="P584" s="48"/>
      <c r="Q584" s="49"/>
      <c r="R584" s="49">
        <f t="shared" ref="R584:R604" si="61">L584*10%</f>
        <v>533.17000000000007</v>
      </c>
      <c r="S584" s="50">
        <f t="shared" ref="S584:S604" si="62">R584+Q584+N584+M584+L584</f>
        <v>5864.8700000000008</v>
      </c>
    </row>
    <row r="585" spans="1:20" ht="38.25" x14ac:dyDescent="0.2">
      <c r="A585" s="42">
        <v>2</v>
      </c>
      <c r="B585" s="42"/>
      <c r="C585" s="43" t="s">
        <v>328</v>
      </c>
      <c r="D585" s="43" t="s">
        <v>42</v>
      </c>
      <c r="E585" s="43" t="s">
        <v>48</v>
      </c>
      <c r="F585" s="43" t="s">
        <v>49</v>
      </c>
      <c r="G585" s="45" t="s">
        <v>50</v>
      </c>
      <c r="H585" s="46" t="s">
        <v>46</v>
      </c>
      <c r="I585" s="46">
        <v>90609</v>
      </c>
      <c r="J585" s="47">
        <f t="shared" si="59"/>
        <v>1258.4583333333333</v>
      </c>
      <c r="K585" s="48">
        <v>11.6</v>
      </c>
      <c r="L585" s="49">
        <f t="shared" si="60"/>
        <v>14598.116666666665</v>
      </c>
      <c r="M585" s="49"/>
      <c r="N585" s="49"/>
      <c r="O585" s="49">
        <v>20</v>
      </c>
      <c r="P585" s="48">
        <v>11.6</v>
      </c>
      <c r="Q585" s="49">
        <f>17697*20%/72*P585</f>
        <v>570.23666666666668</v>
      </c>
      <c r="R585" s="49">
        <f t="shared" si="61"/>
        <v>1459.8116666666665</v>
      </c>
      <c r="S585" s="50">
        <f t="shared" si="62"/>
        <v>16628.164999999997</v>
      </c>
    </row>
    <row r="586" spans="1:20" s="51" customFormat="1" ht="34.5" customHeight="1" x14ac:dyDescent="0.2">
      <c r="A586" s="42">
        <f>A585+1</f>
        <v>3</v>
      </c>
      <c r="B586" s="42"/>
      <c r="C586" s="43" t="s">
        <v>59</v>
      </c>
      <c r="D586" s="43" t="s">
        <v>42</v>
      </c>
      <c r="E586" s="43" t="s">
        <v>43</v>
      </c>
      <c r="F586" s="43" t="s">
        <v>60</v>
      </c>
      <c r="G586" s="45" t="s">
        <v>61</v>
      </c>
      <c r="H586" s="46" t="s">
        <v>46</v>
      </c>
      <c r="I586" s="46">
        <v>89016</v>
      </c>
      <c r="J586" s="47">
        <f t="shared" si="59"/>
        <v>1236.3333333333333</v>
      </c>
      <c r="K586" s="57">
        <v>7.8</v>
      </c>
      <c r="L586" s="49">
        <f t="shared" si="60"/>
        <v>9643.4</v>
      </c>
      <c r="M586" s="49"/>
      <c r="N586" s="49"/>
      <c r="O586" s="49">
        <v>20</v>
      </c>
      <c r="P586" s="48">
        <v>7.8</v>
      </c>
      <c r="Q586" s="49">
        <f>17697*20%/72*P586</f>
        <v>383.435</v>
      </c>
      <c r="R586" s="49">
        <f t="shared" si="61"/>
        <v>964.34</v>
      </c>
      <c r="S586" s="50">
        <f t="shared" si="62"/>
        <v>10991.174999999999</v>
      </c>
      <c r="T586" s="56"/>
    </row>
    <row r="587" spans="1:20" ht="38.25" x14ac:dyDescent="0.2">
      <c r="A587" s="42">
        <f t="shared" ref="A587:A603" si="63">A586+1</f>
        <v>4</v>
      </c>
      <c r="B587" s="42"/>
      <c r="C587" s="43" t="s">
        <v>85</v>
      </c>
      <c r="D587" s="43" t="s">
        <v>42</v>
      </c>
      <c r="E587" s="44" t="s">
        <v>203</v>
      </c>
      <c r="F587" s="43" t="s">
        <v>204</v>
      </c>
      <c r="G587" s="45" t="s">
        <v>70</v>
      </c>
      <c r="H587" s="46" t="s">
        <v>46</v>
      </c>
      <c r="I587" s="46">
        <v>93971</v>
      </c>
      <c r="J587" s="47">
        <f t="shared" si="59"/>
        <v>1305.1527777777778</v>
      </c>
      <c r="K587" s="48">
        <v>17.7</v>
      </c>
      <c r="L587" s="49">
        <f t="shared" si="60"/>
        <v>23101.204166666666</v>
      </c>
      <c r="M587" s="59"/>
      <c r="N587" s="59"/>
      <c r="O587" s="59">
        <v>20</v>
      </c>
      <c r="P587" s="48">
        <v>17.7</v>
      </c>
      <c r="Q587" s="49">
        <f>17697*20%/72*P587</f>
        <v>870.10249999999996</v>
      </c>
      <c r="R587" s="49">
        <f t="shared" si="61"/>
        <v>2310.1204166666666</v>
      </c>
      <c r="S587" s="50">
        <f t="shared" si="62"/>
        <v>26281.427083333332</v>
      </c>
    </row>
    <row r="588" spans="1:20" s="51" customFormat="1" ht="50.25" customHeight="1" x14ac:dyDescent="0.2">
      <c r="A588" s="42">
        <f t="shared" si="63"/>
        <v>5</v>
      </c>
      <c r="B588" s="43"/>
      <c r="C588" s="43" t="s">
        <v>71</v>
      </c>
      <c r="D588" s="43" t="s">
        <v>42</v>
      </c>
      <c r="E588" s="44" t="s">
        <v>52</v>
      </c>
      <c r="F588" s="43" t="s">
        <v>72</v>
      </c>
      <c r="G588" s="45" t="s">
        <v>73</v>
      </c>
      <c r="H588" s="46" t="s">
        <v>46</v>
      </c>
      <c r="I588" s="46">
        <v>82468</v>
      </c>
      <c r="J588" s="47">
        <f t="shared" si="59"/>
        <v>1145.3888888888889</v>
      </c>
      <c r="K588" s="48">
        <v>7.8</v>
      </c>
      <c r="L588" s="49">
        <f t="shared" si="60"/>
        <v>8934.0333333333328</v>
      </c>
      <c r="M588" s="49"/>
      <c r="N588" s="49"/>
      <c r="O588" s="49">
        <v>20</v>
      </c>
      <c r="P588" s="48">
        <v>7.8</v>
      </c>
      <c r="Q588" s="49">
        <f>17697*20%/72*P588</f>
        <v>383.435</v>
      </c>
      <c r="R588" s="49">
        <f t="shared" si="61"/>
        <v>893.40333333333331</v>
      </c>
      <c r="S588" s="50">
        <f t="shared" si="62"/>
        <v>10210.871666666666</v>
      </c>
    </row>
    <row r="589" spans="1:20" ht="38.25" x14ac:dyDescent="0.2">
      <c r="A589" s="42">
        <f t="shared" si="63"/>
        <v>6</v>
      </c>
      <c r="B589" s="42"/>
      <c r="C589" s="43" t="s">
        <v>51</v>
      </c>
      <c r="D589" s="43" t="s">
        <v>42</v>
      </c>
      <c r="E589" s="43" t="s">
        <v>74</v>
      </c>
      <c r="F589" s="43" t="s">
        <v>75</v>
      </c>
      <c r="G589" s="58" t="s">
        <v>70</v>
      </c>
      <c r="H589" s="46" t="s">
        <v>46</v>
      </c>
      <c r="I589" s="46">
        <v>93971</v>
      </c>
      <c r="J589" s="47">
        <f t="shared" si="59"/>
        <v>1305.1527777777778</v>
      </c>
      <c r="K589" s="48">
        <v>16.3</v>
      </c>
      <c r="L589" s="49">
        <f t="shared" si="60"/>
        <v>21273.990277777779</v>
      </c>
      <c r="M589" s="49"/>
      <c r="N589" s="49"/>
      <c r="O589" s="49">
        <v>25</v>
      </c>
      <c r="P589" s="48">
        <v>16.3</v>
      </c>
      <c r="Q589" s="49">
        <f>17697*25%/72*P589</f>
        <v>1001.6010416666667</v>
      </c>
      <c r="R589" s="49">
        <f t="shared" si="61"/>
        <v>2127.399027777778</v>
      </c>
      <c r="S589" s="50">
        <f t="shared" si="62"/>
        <v>24402.990347222225</v>
      </c>
    </row>
    <row r="590" spans="1:20" ht="35.25" customHeight="1" x14ac:dyDescent="0.2">
      <c r="A590" s="42">
        <f t="shared" si="63"/>
        <v>7</v>
      </c>
      <c r="B590" s="42"/>
      <c r="C590" s="43" t="s">
        <v>78</v>
      </c>
      <c r="D590" s="43" t="s">
        <v>42</v>
      </c>
      <c r="E590" s="43" t="s">
        <v>79</v>
      </c>
      <c r="F590" s="43" t="s">
        <v>80</v>
      </c>
      <c r="G590" s="45" t="s">
        <v>81</v>
      </c>
      <c r="H590" s="46" t="s">
        <v>46</v>
      </c>
      <c r="I590" s="46">
        <v>84061</v>
      </c>
      <c r="J590" s="47">
        <f t="shared" si="59"/>
        <v>1167.5138888888889</v>
      </c>
      <c r="K590" s="48">
        <v>6.4</v>
      </c>
      <c r="L590" s="49">
        <f t="shared" si="60"/>
        <v>7472.0888888888894</v>
      </c>
      <c r="M590" s="49"/>
      <c r="N590" s="49"/>
      <c r="O590" s="49"/>
      <c r="P590" s="48"/>
      <c r="Q590" s="49"/>
      <c r="R590" s="49">
        <f t="shared" si="61"/>
        <v>747.20888888888896</v>
      </c>
      <c r="S590" s="50">
        <f t="shared" si="62"/>
        <v>8219.2977777777778</v>
      </c>
    </row>
    <row r="591" spans="1:20" s="51" customFormat="1" ht="62.25" customHeight="1" x14ac:dyDescent="0.2">
      <c r="A591" s="42">
        <f t="shared" si="63"/>
        <v>8</v>
      </c>
      <c r="B591" s="42"/>
      <c r="C591" s="43" t="s">
        <v>329</v>
      </c>
      <c r="D591" s="43" t="s">
        <v>42</v>
      </c>
      <c r="E591" s="43" t="s">
        <v>175</v>
      </c>
      <c r="F591" s="43" t="s">
        <v>176</v>
      </c>
      <c r="G591" s="45" t="s">
        <v>177</v>
      </c>
      <c r="H591" s="46" t="s">
        <v>46</v>
      </c>
      <c r="I591" s="46">
        <v>80875</v>
      </c>
      <c r="J591" s="47">
        <f t="shared" si="59"/>
        <v>1123.2638888888889</v>
      </c>
      <c r="K591" s="48">
        <v>5.6</v>
      </c>
      <c r="L591" s="49">
        <f t="shared" si="60"/>
        <v>6290.2777777777774</v>
      </c>
      <c r="M591" s="49"/>
      <c r="N591" s="49"/>
      <c r="O591" s="49"/>
      <c r="P591" s="48"/>
      <c r="Q591" s="49"/>
      <c r="R591" s="49">
        <f t="shared" si="61"/>
        <v>629.02777777777783</v>
      </c>
      <c r="S591" s="50">
        <f t="shared" si="62"/>
        <v>6919.3055555555547</v>
      </c>
    </row>
    <row r="592" spans="1:20" ht="51" x14ac:dyDescent="0.2">
      <c r="A592" s="42">
        <f t="shared" si="63"/>
        <v>9</v>
      </c>
      <c r="B592" s="42"/>
      <c r="C592" s="43" t="s">
        <v>62</v>
      </c>
      <c r="D592" s="43" t="s">
        <v>42</v>
      </c>
      <c r="E592" s="43" t="s">
        <v>43</v>
      </c>
      <c r="F592" s="43" t="s">
        <v>88</v>
      </c>
      <c r="G592" s="45" t="s">
        <v>89</v>
      </c>
      <c r="H592" s="60" t="s">
        <v>46</v>
      </c>
      <c r="I592" s="46">
        <v>80875</v>
      </c>
      <c r="J592" s="47">
        <f t="shared" si="59"/>
        <v>1123.2638888888889</v>
      </c>
      <c r="K592" s="48">
        <v>15.6</v>
      </c>
      <c r="L592" s="49">
        <f t="shared" si="60"/>
        <v>17522.916666666668</v>
      </c>
      <c r="M592" s="49"/>
      <c r="N592" s="49"/>
      <c r="O592" s="49"/>
      <c r="P592" s="48"/>
      <c r="Q592" s="49"/>
      <c r="R592" s="49">
        <f t="shared" si="61"/>
        <v>1752.291666666667</v>
      </c>
      <c r="S592" s="50">
        <f t="shared" si="62"/>
        <v>19275.208333333336</v>
      </c>
    </row>
    <row r="593" spans="1:20" s="51" customFormat="1" ht="51" x14ac:dyDescent="0.2">
      <c r="A593" s="42">
        <f t="shared" si="63"/>
        <v>10</v>
      </c>
      <c r="B593" s="42"/>
      <c r="C593" s="43" t="s">
        <v>330</v>
      </c>
      <c r="D593" s="43" t="s">
        <v>42</v>
      </c>
      <c r="E593" s="43" t="s">
        <v>160</v>
      </c>
      <c r="F593" s="43" t="s">
        <v>331</v>
      </c>
      <c r="G593" s="45" t="s">
        <v>332</v>
      </c>
      <c r="H593" s="46" t="s">
        <v>46</v>
      </c>
      <c r="I593" s="46">
        <v>82468</v>
      </c>
      <c r="J593" s="47">
        <f t="shared" si="59"/>
        <v>1145.3888888888889</v>
      </c>
      <c r="K593" s="48"/>
      <c r="L593" s="49"/>
      <c r="M593" s="49">
        <v>4424</v>
      </c>
      <c r="N593" s="49"/>
      <c r="O593" s="49"/>
      <c r="P593" s="48"/>
      <c r="Q593" s="49"/>
      <c r="R593" s="49"/>
      <c r="S593" s="50">
        <f t="shared" si="62"/>
        <v>4424</v>
      </c>
    </row>
    <row r="594" spans="1:20" s="51" customFormat="1" ht="38.25" x14ac:dyDescent="0.2">
      <c r="A594" s="42">
        <f t="shared" si="63"/>
        <v>11</v>
      </c>
      <c r="B594" s="42"/>
      <c r="C594" s="43" t="s">
        <v>55</v>
      </c>
      <c r="D594" s="43" t="s">
        <v>42</v>
      </c>
      <c r="E594" s="43" t="s">
        <v>90</v>
      </c>
      <c r="F594" s="43" t="s">
        <v>91</v>
      </c>
      <c r="G594" s="58" t="s">
        <v>92</v>
      </c>
      <c r="H594" s="46" t="s">
        <v>46</v>
      </c>
      <c r="I594" s="46">
        <v>85653</v>
      </c>
      <c r="J594" s="47">
        <f t="shared" si="59"/>
        <v>1189.625</v>
      </c>
      <c r="K594" s="48">
        <v>16.600000000000001</v>
      </c>
      <c r="L594" s="49">
        <f t="shared" si="60"/>
        <v>19747.775000000001</v>
      </c>
      <c r="M594" s="49"/>
      <c r="N594" s="49"/>
      <c r="O594" s="49">
        <v>25</v>
      </c>
      <c r="P594" s="48">
        <v>16.600000000000001</v>
      </c>
      <c r="Q594" s="49">
        <f>17697*25%/72*P594</f>
        <v>1020.0354166666667</v>
      </c>
      <c r="R594" s="49">
        <f t="shared" si="61"/>
        <v>1974.7775000000001</v>
      </c>
      <c r="S594" s="50">
        <f t="shared" si="62"/>
        <v>22742.587916666667</v>
      </c>
    </row>
    <row r="595" spans="1:20" ht="38.25" x14ac:dyDescent="0.2">
      <c r="A595" s="42">
        <f t="shared" si="63"/>
        <v>12</v>
      </c>
      <c r="B595" s="42"/>
      <c r="C595" s="43" t="s">
        <v>93</v>
      </c>
      <c r="D595" s="43" t="s">
        <v>42</v>
      </c>
      <c r="E595" s="43" t="s">
        <v>94</v>
      </c>
      <c r="F595" s="43" t="s">
        <v>95</v>
      </c>
      <c r="G595" s="45" t="s">
        <v>70</v>
      </c>
      <c r="H595" s="46" t="s">
        <v>46</v>
      </c>
      <c r="I595" s="46">
        <v>93971</v>
      </c>
      <c r="J595" s="47">
        <f t="shared" si="59"/>
        <v>1305.1527777777778</v>
      </c>
      <c r="K595" s="48">
        <v>4.5</v>
      </c>
      <c r="L595" s="49">
        <f t="shared" si="60"/>
        <v>5873.1875</v>
      </c>
      <c r="M595" s="49"/>
      <c r="N595" s="49"/>
      <c r="O595" s="49"/>
      <c r="P595" s="48"/>
      <c r="Q595" s="49"/>
      <c r="R595" s="49">
        <f t="shared" si="61"/>
        <v>587.31875000000002</v>
      </c>
      <c r="S595" s="50">
        <f t="shared" si="62"/>
        <v>6460.5062500000004</v>
      </c>
    </row>
    <row r="596" spans="1:20" ht="38.25" x14ac:dyDescent="0.2">
      <c r="A596" s="42">
        <f t="shared" si="63"/>
        <v>13</v>
      </c>
      <c r="B596" s="42"/>
      <c r="C596" s="43" t="s">
        <v>108</v>
      </c>
      <c r="D596" s="43" t="s">
        <v>42</v>
      </c>
      <c r="E596" s="43" t="s">
        <v>109</v>
      </c>
      <c r="F596" s="43" t="s">
        <v>110</v>
      </c>
      <c r="G596" s="45" t="s">
        <v>70</v>
      </c>
      <c r="H596" s="46" t="s">
        <v>46</v>
      </c>
      <c r="I596" s="46">
        <v>93971</v>
      </c>
      <c r="J596" s="47">
        <f t="shared" si="59"/>
        <v>1305.1527777777778</v>
      </c>
      <c r="K596" s="48">
        <v>6.6</v>
      </c>
      <c r="L596" s="49">
        <f t="shared" si="60"/>
        <v>8614.0083333333332</v>
      </c>
      <c r="M596" s="49"/>
      <c r="N596" s="49"/>
      <c r="O596" s="49">
        <v>20</v>
      </c>
      <c r="P596" s="48">
        <v>6.6</v>
      </c>
      <c r="Q596" s="49">
        <f>17697*20%/72*P596</f>
        <v>324.44499999999999</v>
      </c>
      <c r="R596" s="49">
        <f t="shared" si="61"/>
        <v>861.40083333333337</v>
      </c>
      <c r="S596" s="50">
        <f t="shared" si="62"/>
        <v>9799.8541666666661</v>
      </c>
    </row>
    <row r="597" spans="1:20" s="51" customFormat="1" ht="38.25" x14ac:dyDescent="0.2">
      <c r="A597" s="42">
        <f t="shared" si="63"/>
        <v>14</v>
      </c>
      <c r="B597" s="43"/>
      <c r="C597" s="43" t="s">
        <v>333</v>
      </c>
      <c r="D597" s="43" t="s">
        <v>42</v>
      </c>
      <c r="E597" s="43" t="s">
        <v>109</v>
      </c>
      <c r="F597" s="43" t="s">
        <v>112</v>
      </c>
      <c r="G597" s="45" t="s">
        <v>70</v>
      </c>
      <c r="H597" s="46" t="s">
        <v>46</v>
      </c>
      <c r="I597" s="46">
        <v>93971</v>
      </c>
      <c r="J597" s="48">
        <f t="shared" si="59"/>
        <v>1305.1527777777778</v>
      </c>
      <c r="K597" s="48">
        <v>8</v>
      </c>
      <c r="L597" s="49">
        <f t="shared" si="60"/>
        <v>10441.222222222223</v>
      </c>
      <c r="M597" s="49"/>
      <c r="N597" s="49"/>
      <c r="O597" s="49"/>
      <c r="P597" s="48"/>
      <c r="Q597" s="49"/>
      <c r="R597" s="49">
        <f t="shared" si="61"/>
        <v>1044.1222222222223</v>
      </c>
      <c r="S597" s="50">
        <f t="shared" si="62"/>
        <v>11485.344444444445</v>
      </c>
    </row>
    <row r="598" spans="1:20" s="51" customFormat="1" ht="51" customHeight="1" x14ac:dyDescent="0.2">
      <c r="A598" s="42">
        <f t="shared" si="63"/>
        <v>15</v>
      </c>
      <c r="B598" s="42"/>
      <c r="C598" s="43" t="s">
        <v>116</v>
      </c>
      <c r="D598" s="43" t="s">
        <v>42</v>
      </c>
      <c r="E598" s="43" t="s">
        <v>43</v>
      </c>
      <c r="F598" s="43" t="s">
        <v>117</v>
      </c>
      <c r="G598" s="45" t="s">
        <v>118</v>
      </c>
      <c r="H598" s="46" t="s">
        <v>46</v>
      </c>
      <c r="I598" s="46">
        <v>87246</v>
      </c>
      <c r="J598" s="48">
        <f t="shared" si="59"/>
        <v>1211.75</v>
      </c>
      <c r="K598" s="48">
        <v>12.2</v>
      </c>
      <c r="L598" s="49">
        <f t="shared" si="60"/>
        <v>14783.349999999999</v>
      </c>
      <c r="M598" s="49"/>
      <c r="N598" s="49"/>
      <c r="O598" s="49"/>
      <c r="P598" s="48"/>
      <c r="Q598" s="49"/>
      <c r="R598" s="49">
        <f t="shared" si="61"/>
        <v>1478.335</v>
      </c>
      <c r="S598" s="50">
        <f t="shared" si="62"/>
        <v>16261.684999999998</v>
      </c>
    </row>
    <row r="599" spans="1:20" s="51" customFormat="1" ht="38.25" x14ac:dyDescent="0.2">
      <c r="A599" s="42">
        <f t="shared" si="63"/>
        <v>16</v>
      </c>
      <c r="B599" s="42"/>
      <c r="C599" s="43" t="s">
        <v>96</v>
      </c>
      <c r="D599" s="43" t="s">
        <v>42</v>
      </c>
      <c r="E599" s="43" t="s">
        <v>48</v>
      </c>
      <c r="F599" s="43" t="s">
        <v>119</v>
      </c>
      <c r="G599" s="45" t="s">
        <v>120</v>
      </c>
      <c r="H599" s="46" t="s">
        <v>46</v>
      </c>
      <c r="I599" s="46">
        <v>92201</v>
      </c>
      <c r="J599" s="47">
        <f t="shared" si="59"/>
        <v>1280.5694444444443</v>
      </c>
      <c r="K599" s="48">
        <v>3</v>
      </c>
      <c r="L599" s="49">
        <f t="shared" si="60"/>
        <v>3841.708333333333</v>
      </c>
      <c r="M599" s="49"/>
      <c r="N599" s="49"/>
      <c r="O599" s="49">
        <v>20</v>
      </c>
      <c r="P599" s="48">
        <v>3</v>
      </c>
      <c r="Q599" s="49">
        <f>17697*20%/72*P599</f>
        <v>147.47499999999999</v>
      </c>
      <c r="R599" s="49">
        <f t="shared" si="61"/>
        <v>384.17083333333335</v>
      </c>
      <c r="S599" s="50">
        <f t="shared" si="62"/>
        <v>4373.3541666666661</v>
      </c>
    </row>
    <row r="600" spans="1:20" ht="51" x14ac:dyDescent="0.2">
      <c r="A600" s="42">
        <f t="shared" si="63"/>
        <v>17</v>
      </c>
      <c r="B600" s="42"/>
      <c r="C600" s="43" t="s">
        <v>66</v>
      </c>
      <c r="D600" s="43" t="s">
        <v>42</v>
      </c>
      <c r="E600" s="43" t="s">
        <v>160</v>
      </c>
      <c r="F600" s="43" t="s">
        <v>334</v>
      </c>
      <c r="G600" s="45" t="s">
        <v>335</v>
      </c>
      <c r="H600" s="46" t="s">
        <v>46</v>
      </c>
      <c r="I600" s="46">
        <v>85653</v>
      </c>
      <c r="J600" s="47">
        <f t="shared" si="59"/>
        <v>1189.625</v>
      </c>
      <c r="K600" s="48">
        <v>7.8</v>
      </c>
      <c r="L600" s="49">
        <f>J600*K600</f>
        <v>9279.0749999999989</v>
      </c>
      <c r="M600" s="49"/>
      <c r="N600" s="49"/>
      <c r="O600" s="49"/>
      <c r="P600" s="48"/>
      <c r="Q600" s="49"/>
      <c r="R600" s="49">
        <f>L600*10%</f>
        <v>927.90749999999991</v>
      </c>
      <c r="S600" s="50">
        <f>R600+Q600+N600+M600+L600</f>
        <v>10206.982499999998</v>
      </c>
    </row>
    <row r="601" spans="1:20" ht="38.25" x14ac:dyDescent="0.2">
      <c r="A601" s="42">
        <f t="shared" si="63"/>
        <v>18</v>
      </c>
      <c r="B601" s="42"/>
      <c r="C601" s="43" t="s">
        <v>51</v>
      </c>
      <c r="D601" s="43" t="s">
        <v>42</v>
      </c>
      <c r="E601" s="43" t="s">
        <v>74</v>
      </c>
      <c r="F601" s="43" t="s">
        <v>121</v>
      </c>
      <c r="G601" s="45" t="s">
        <v>122</v>
      </c>
      <c r="H601" s="46" t="s">
        <v>46</v>
      </c>
      <c r="I601" s="46">
        <v>89016</v>
      </c>
      <c r="J601" s="47">
        <f t="shared" si="59"/>
        <v>1236.3333333333333</v>
      </c>
      <c r="K601" s="48">
        <v>14.3</v>
      </c>
      <c r="L601" s="49">
        <f t="shared" si="60"/>
        <v>17679.566666666666</v>
      </c>
      <c r="M601" s="49"/>
      <c r="N601" s="49"/>
      <c r="O601" s="49">
        <v>25</v>
      </c>
      <c r="P601" s="48">
        <v>14.3</v>
      </c>
      <c r="Q601" s="49">
        <f>17697*25%/72*P601</f>
        <v>878.7052083333333</v>
      </c>
      <c r="R601" s="49">
        <f t="shared" si="61"/>
        <v>1767.9566666666667</v>
      </c>
      <c r="S601" s="50">
        <f t="shared" si="62"/>
        <v>20326.228541666664</v>
      </c>
    </row>
    <row r="602" spans="1:20" ht="51" x14ac:dyDescent="0.2">
      <c r="A602" s="42">
        <f t="shared" si="63"/>
        <v>19</v>
      </c>
      <c r="B602" s="42"/>
      <c r="C602" s="43" t="s">
        <v>62</v>
      </c>
      <c r="D602" s="43" t="s">
        <v>42</v>
      </c>
      <c r="E602" s="43" t="s">
        <v>43</v>
      </c>
      <c r="F602" s="43" t="s">
        <v>123</v>
      </c>
      <c r="G602" s="45" t="s">
        <v>89</v>
      </c>
      <c r="H602" s="46" t="s">
        <v>46</v>
      </c>
      <c r="I602" s="46">
        <v>80875</v>
      </c>
      <c r="J602" s="47">
        <f t="shared" si="59"/>
        <v>1123.2638888888889</v>
      </c>
      <c r="K602" s="48">
        <v>15.6</v>
      </c>
      <c r="L602" s="49">
        <f t="shared" si="60"/>
        <v>17522.916666666668</v>
      </c>
      <c r="M602" s="49"/>
      <c r="N602" s="49"/>
      <c r="O602" s="49"/>
      <c r="P602" s="48"/>
      <c r="Q602" s="49"/>
      <c r="R602" s="49">
        <f t="shared" si="61"/>
        <v>1752.291666666667</v>
      </c>
      <c r="S602" s="50">
        <f t="shared" si="62"/>
        <v>19275.208333333336</v>
      </c>
    </row>
    <row r="603" spans="1:20" ht="26.25" thickBot="1" x14ac:dyDescent="0.25">
      <c r="A603" s="42">
        <f t="shared" si="63"/>
        <v>20</v>
      </c>
      <c r="B603" s="63"/>
      <c r="C603" s="102" t="s">
        <v>336</v>
      </c>
      <c r="D603" s="103" t="s">
        <v>42</v>
      </c>
      <c r="E603" s="102"/>
      <c r="F603" s="102"/>
      <c r="G603" s="65" t="s">
        <v>125</v>
      </c>
      <c r="H603" s="66" t="s">
        <v>46</v>
      </c>
      <c r="I603" s="66">
        <v>85653</v>
      </c>
      <c r="J603" s="47">
        <f>I603/72</f>
        <v>1189.625</v>
      </c>
      <c r="K603" s="61">
        <v>10.8</v>
      </c>
      <c r="L603" s="49">
        <f t="shared" si="60"/>
        <v>12847.95</v>
      </c>
      <c r="M603" s="62"/>
      <c r="N603" s="62"/>
      <c r="O603" s="62"/>
      <c r="P603" s="61"/>
      <c r="Q603" s="62"/>
      <c r="R603" s="49">
        <f t="shared" si="61"/>
        <v>1284.7950000000001</v>
      </c>
      <c r="S603" s="50">
        <f t="shared" si="62"/>
        <v>14132.745000000001</v>
      </c>
    </row>
    <row r="604" spans="1:20" ht="13.5" thickBot="1" x14ac:dyDescent="0.25">
      <c r="A604" s="89" t="s">
        <v>126</v>
      </c>
      <c r="B604" s="90"/>
      <c r="C604" s="70"/>
      <c r="D604" s="70"/>
      <c r="E604" s="70"/>
      <c r="F604" s="70"/>
      <c r="G604" s="71"/>
      <c r="H604" s="71"/>
      <c r="I604" s="71"/>
      <c r="J604" s="72"/>
      <c r="K604" s="72">
        <f>SUM(K584:K603)</f>
        <v>192.6</v>
      </c>
      <c r="L604" s="73">
        <f>SUM(L584:L603)</f>
        <v>234798.48750000002</v>
      </c>
      <c r="M604" s="73">
        <f>SUM(M584:M603)</f>
        <v>4424</v>
      </c>
      <c r="N604" s="73">
        <f>SUM(N590:N603)</f>
        <v>0</v>
      </c>
      <c r="O604" s="73"/>
      <c r="P604" s="72">
        <f>SUM(P584:P603)</f>
        <v>101.69999999999997</v>
      </c>
      <c r="Q604" s="73">
        <f>SUM(Q584:Q603)</f>
        <v>5579.4708333333328</v>
      </c>
      <c r="R604" s="73">
        <f t="shared" si="61"/>
        <v>23479.848750000005</v>
      </c>
      <c r="S604" s="91">
        <f t="shared" si="62"/>
        <v>268281.80708333338</v>
      </c>
      <c r="T604" s="75"/>
    </row>
    <row r="605" spans="1:20" x14ac:dyDescent="0.2">
      <c r="A605" s="83"/>
      <c r="B605" s="83"/>
      <c r="C605" s="83"/>
      <c r="D605" s="83"/>
      <c r="E605" s="83"/>
      <c r="F605" s="83"/>
    </row>
    <row r="606" spans="1:20" x14ac:dyDescent="0.2">
      <c r="A606" s="83"/>
      <c r="B606" s="83"/>
      <c r="C606" s="83"/>
      <c r="D606" s="83"/>
      <c r="E606" s="83"/>
      <c r="F606" s="83"/>
      <c r="K606" s="136"/>
      <c r="R606" s="124">
        <f>R578/R577*100</f>
        <v>100</v>
      </c>
      <c r="S606" s="125">
        <f>S604*R606%</f>
        <v>268281.80708333338</v>
      </c>
    </row>
    <row r="607" spans="1:20" x14ac:dyDescent="0.2">
      <c r="A607" s="83"/>
      <c r="B607" s="83"/>
      <c r="C607" s="9" t="s">
        <v>127</v>
      </c>
      <c r="D607" s="9"/>
      <c r="E607" s="9"/>
      <c r="F607" s="9"/>
      <c r="G607" s="11"/>
      <c r="H607" s="11"/>
      <c r="I607" s="11"/>
      <c r="R607" s="4">
        <f>100-R606</f>
        <v>0</v>
      </c>
      <c r="S607" s="125">
        <f>S604-S606</f>
        <v>0</v>
      </c>
    </row>
    <row r="608" spans="1:20" x14ac:dyDescent="0.2">
      <c r="A608" s="83"/>
      <c r="B608" s="83"/>
      <c r="C608" s="9"/>
      <c r="D608" s="9"/>
      <c r="E608" s="9"/>
      <c r="F608" s="9"/>
      <c r="G608" s="11"/>
      <c r="H608" s="11"/>
      <c r="I608" s="11"/>
      <c r="R608" s="4">
        <f>SUM(R606:R607)</f>
        <v>100</v>
      </c>
      <c r="S608" s="125">
        <f>SUM(S606:S607)</f>
        <v>268281.80708333338</v>
      </c>
    </row>
    <row r="609" spans="1:19" x14ac:dyDescent="0.2">
      <c r="A609" s="83"/>
      <c r="B609" s="83"/>
      <c r="C609" s="9" t="s">
        <v>216</v>
      </c>
      <c r="D609" s="9"/>
      <c r="E609" s="9"/>
      <c r="F609" s="11"/>
      <c r="G609" s="11"/>
      <c r="H609" s="11"/>
      <c r="I609" s="11"/>
    </row>
    <row r="610" spans="1:19" x14ac:dyDescent="0.2">
      <c r="A610" s="83"/>
      <c r="B610" s="83"/>
      <c r="C610" s="9"/>
      <c r="D610" s="9"/>
      <c r="E610" s="9"/>
      <c r="F610" s="11"/>
      <c r="G610" s="11"/>
      <c r="H610" s="11"/>
      <c r="I610" s="11"/>
    </row>
    <row r="611" spans="1:19" x14ac:dyDescent="0.2">
      <c r="A611" s="83"/>
      <c r="B611" s="83"/>
      <c r="C611" s="9"/>
      <c r="D611" s="9"/>
      <c r="E611" s="9"/>
      <c r="F611" s="11"/>
      <c r="G611" s="11"/>
      <c r="H611" s="11"/>
      <c r="I611" s="11"/>
    </row>
    <row r="612" spans="1:19" x14ac:dyDescent="0.2">
      <c r="A612" s="83"/>
      <c r="B612" s="83"/>
      <c r="C612" s="9"/>
      <c r="D612" s="9"/>
      <c r="E612" s="9"/>
      <c r="F612" s="11"/>
      <c r="G612" s="11"/>
      <c r="H612" s="11"/>
      <c r="I612" s="11"/>
    </row>
    <row r="613" spans="1:19" x14ac:dyDescent="0.2">
      <c r="A613" s="83"/>
      <c r="B613" s="83"/>
      <c r="C613" s="9"/>
      <c r="D613" s="9"/>
      <c r="E613" s="9"/>
      <c r="F613" s="11"/>
      <c r="G613" s="11"/>
      <c r="H613" s="11"/>
      <c r="I613" s="11"/>
    </row>
    <row r="614" spans="1:19" x14ac:dyDescent="0.2">
      <c r="A614" s="83"/>
      <c r="B614" s="83"/>
      <c r="C614" s="9"/>
      <c r="D614" s="9"/>
      <c r="E614" s="9"/>
      <c r="F614" s="11"/>
      <c r="G614" s="11"/>
      <c r="H614" s="11"/>
      <c r="I614" s="11"/>
    </row>
    <row r="615" spans="1:19" x14ac:dyDescent="0.2">
      <c r="A615" s="1" t="s">
        <v>0</v>
      </c>
      <c r="B615" s="1"/>
      <c r="C615" s="1"/>
      <c r="D615" s="2"/>
      <c r="E615" s="127" t="s">
        <v>337</v>
      </c>
      <c r="F615" s="127"/>
      <c r="G615" s="127"/>
      <c r="H615" s="127"/>
      <c r="I615" s="127"/>
      <c r="J615" s="127"/>
      <c r="K615" s="127"/>
      <c r="L615" s="4"/>
      <c r="M615" s="5"/>
      <c r="N615" s="6" t="s">
        <v>2</v>
      </c>
      <c r="O615" s="6"/>
      <c r="P615" s="6"/>
      <c r="Q615" s="6"/>
      <c r="R615" s="6"/>
      <c r="S615" s="6"/>
    </row>
    <row r="616" spans="1:19" ht="37.5" customHeight="1" x14ac:dyDescent="0.2">
      <c r="A616" s="8" t="s">
        <v>3</v>
      </c>
      <c r="B616" s="8"/>
      <c r="C616" s="8"/>
      <c r="D616" s="2"/>
      <c r="E616" s="2"/>
      <c r="F616" s="9"/>
      <c r="G616" s="10"/>
      <c r="H616" s="11"/>
      <c r="I616" s="11"/>
      <c r="J616" s="5"/>
      <c r="K616" s="5"/>
      <c r="L616" s="4"/>
      <c r="N616" s="12" t="s">
        <v>4</v>
      </c>
      <c r="O616" s="12"/>
      <c r="P616" s="12"/>
      <c r="Q616" s="12"/>
      <c r="R616" s="12"/>
      <c r="S616" s="12"/>
    </row>
    <row r="617" spans="1:19" x14ac:dyDescent="0.2">
      <c r="A617" s="2"/>
      <c r="B617" s="2"/>
      <c r="C617" s="2"/>
      <c r="D617" s="2"/>
      <c r="E617" s="3" t="s">
        <v>5</v>
      </c>
      <c r="F617" s="3"/>
      <c r="G617" s="3"/>
      <c r="H617" s="3"/>
      <c r="I617" s="3"/>
      <c r="J617" s="3"/>
      <c r="K617" s="3"/>
      <c r="L617" s="3"/>
      <c r="M617" s="5"/>
      <c r="N617" s="13"/>
      <c r="O617" s="13"/>
      <c r="P617" s="13"/>
      <c r="Q617" s="14"/>
      <c r="R617" s="15"/>
      <c r="S617" s="16"/>
    </row>
    <row r="618" spans="1:19" x14ac:dyDescent="0.2">
      <c r="A618" s="3" t="s">
        <v>132</v>
      </c>
      <c r="B618" s="3"/>
      <c r="C618" s="3"/>
      <c r="D618" s="3"/>
      <c r="E618" s="2"/>
      <c r="F618" s="9" t="s">
        <v>7</v>
      </c>
      <c r="G618" s="9"/>
      <c r="H618" s="9"/>
      <c r="I618" s="9"/>
      <c r="J618" s="5"/>
      <c r="K618" s="5"/>
      <c r="L618" s="4"/>
      <c r="M618" s="5"/>
      <c r="N618" s="17" t="s">
        <v>8</v>
      </c>
      <c r="O618" s="17"/>
      <c r="P618" s="17"/>
      <c r="Q618" s="17"/>
      <c r="R618" s="17"/>
      <c r="S618" s="17"/>
    </row>
    <row r="619" spans="1:19" x14ac:dyDescent="0.2">
      <c r="A619" s="18"/>
      <c r="B619" s="18"/>
      <c r="C619" s="18"/>
      <c r="D619" s="18"/>
      <c r="E619" s="2"/>
      <c r="F619" s="9"/>
      <c r="G619" s="9"/>
      <c r="H619" s="9"/>
      <c r="I619" s="9"/>
      <c r="J619" s="5"/>
      <c r="K619" s="5"/>
      <c r="L619" s="4"/>
      <c r="M619" s="5"/>
      <c r="N619" s="19"/>
      <c r="O619" s="19"/>
      <c r="P619" s="19"/>
      <c r="Q619" s="19"/>
      <c r="R619" s="19"/>
      <c r="S619" s="19"/>
    </row>
    <row r="620" spans="1:19" x14ac:dyDescent="0.2">
      <c r="A620" s="9"/>
      <c r="B620" s="9"/>
      <c r="C620" s="9"/>
      <c r="D620" s="9"/>
      <c r="E620" s="9"/>
      <c r="F620" s="9"/>
      <c r="G620" s="11"/>
      <c r="H620" s="11"/>
      <c r="I620" s="11"/>
      <c r="J620" s="5"/>
      <c r="K620" s="5"/>
      <c r="L620" s="4"/>
      <c r="M620" s="5"/>
      <c r="N620" s="20"/>
      <c r="O620" s="21"/>
      <c r="P620" s="20"/>
      <c r="Q620" s="20"/>
      <c r="R620" s="20"/>
      <c r="S620" s="4"/>
    </row>
    <row r="621" spans="1:19" x14ac:dyDescent="0.2">
      <c r="A621" s="9"/>
      <c r="B621" s="9"/>
      <c r="C621" s="9"/>
      <c r="D621" s="9"/>
      <c r="E621" s="9"/>
      <c r="F621" s="2" t="s">
        <v>9</v>
      </c>
      <c r="G621" s="9"/>
      <c r="H621" s="9"/>
      <c r="I621" s="9"/>
      <c r="J621" s="9"/>
      <c r="K621" s="5"/>
      <c r="L621" s="4"/>
      <c r="M621" s="5"/>
      <c r="N621" s="4" t="s">
        <v>10</v>
      </c>
      <c r="O621" s="5"/>
      <c r="P621" s="4"/>
      <c r="Q621" s="4"/>
      <c r="R621" s="4"/>
      <c r="S621" s="4"/>
    </row>
    <row r="622" spans="1:19" ht="15" customHeight="1" x14ac:dyDescent="0.2">
      <c r="A622" s="9"/>
      <c r="B622" s="9"/>
      <c r="C622" s="9"/>
      <c r="D622" s="9"/>
      <c r="E622" s="9"/>
      <c r="F622" s="9"/>
      <c r="G622" s="11"/>
      <c r="H622" s="11"/>
      <c r="I622" s="11"/>
      <c r="J622" s="5"/>
      <c r="K622" s="5"/>
      <c r="L622" s="4"/>
      <c r="M622" s="5"/>
      <c r="N622" s="4" t="s">
        <v>11</v>
      </c>
      <c r="O622" s="5"/>
      <c r="P622" s="4"/>
      <c r="Q622" s="4"/>
      <c r="R622" s="16" t="s">
        <v>12</v>
      </c>
      <c r="S622" s="4"/>
    </row>
    <row r="623" spans="1:19" ht="25.5" customHeight="1" x14ac:dyDescent="0.2">
      <c r="A623" s="9"/>
      <c r="B623" s="9"/>
      <c r="C623" s="9"/>
      <c r="D623" s="9"/>
      <c r="E623" s="9"/>
      <c r="F623" s="9"/>
      <c r="G623" s="11"/>
      <c r="H623" s="11"/>
      <c r="I623" s="11"/>
      <c r="J623" s="5"/>
      <c r="K623" s="5"/>
      <c r="L623" s="4"/>
      <c r="M623" s="5"/>
      <c r="N623" s="23" t="s">
        <v>338</v>
      </c>
      <c r="O623" s="23"/>
      <c r="P623" s="23"/>
      <c r="Q623" s="23"/>
      <c r="R623" s="23"/>
      <c r="S623" s="23"/>
    </row>
    <row r="624" spans="1:19" ht="25.5" customHeight="1" x14ac:dyDescent="0.2">
      <c r="A624" s="9"/>
      <c r="B624" s="9"/>
      <c r="C624" s="9"/>
      <c r="D624" s="9"/>
      <c r="E624" s="9"/>
      <c r="F624" s="9"/>
      <c r="G624" s="11"/>
      <c r="H624" s="11"/>
      <c r="I624" s="11"/>
      <c r="J624" s="5"/>
      <c r="K624" s="5"/>
      <c r="L624" s="4"/>
      <c r="M624" s="5"/>
      <c r="N624" s="23"/>
      <c r="O624" s="23"/>
      <c r="P624" s="23"/>
      <c r="Q624" s="23"/>
      <c r="R624" s="23"/>
      <c r="S624" s="23"/>
    </row>
    <row r="625" spans="1:20" x14ac:dyDescent="0.2">
      <c r="A625" s="9"/>
      <c r="B625" s="9"/>
      <c r="C625" s="9"/>
      <c r="D625" s="9"/>
      <c r="E625" s="9"/>
      <c r="F625" s="9"/>
      <c r="G625" s="11"/>
      <c r="H625" s="11"/>
      <c r="I625" s="11"/>
      <c r="J625" s="5"/>
      <c r="K625" s="5"/>
      <c r="L625" s="4"/>
      <c r="M625" s="5"/>
      <c r="N625" s="23" t="s">
        <v>14</v>
      </c>
      <c r="O625" s="23"/>
      <c r="P625" s="23"/>
      <c r="Q625" s="23"/>
      <c r="R625" s="24">
        <v>1</v>
      </c>
      <c r="S625" s="4"/>
    </row>
    <row r="626" spans="1:20" x14ac:dyDescent="0.2">
      <c r="A626" s="9"/>
      <c r="B626" s="9"/>
      <c r="C626" s="9"/>
      <c r="D626" s="9"/>
      <c r="E626" s="9"/>
      <c r="F626" s="9"/>
      <c r="G626" s="11"/>
      <c r="H626" s="11"/>
      <c r="I626" s="11"/>
      <c r="J626" s="5"/>
      <c r="K626" s="5"/>
      <c r="L626" s="4"/>
      <c r="M626" s="5"/>
      <c r="N626" s="4" t="s">
        <v>15</v>
      </c>
      <c r="O626" s="5"/>
      <c r="P626" s="4"/>
      <c r="Q626" s="4"/>
      <c r="R626" s="101">
        <v>2</v>
      </c>
      <c r="S626" s="4"/>
    </row>
    <row r="627" spans="1:20" x14ac:dyDescent="0.2">
      <c r="A627" s="9"/>
      <c r="B627" s="9"/>
      <c r="C627" s="9"/>
      <c r="D627" s="9"/>
      <c r="E627" s="9"/>
      <c r="F627" s="9"/>
      <c r="G627" s="11"/>
      <c r="H627" s="11"/>
      <c r="I627" s="11"/>
      <c r="J627" s="5"/>
      <c r="K627" s="5"/>
      <c r="L627" s="4"/>
      <c r="M627" s="5"/>
      <c r="N627" s="4" t="s">
        <v>16</v>
      </c>
      <c r="O627" s="5"/>
      <c r="P627" s="4"/>
      <c r="Q627" s="4"/>
      <c r="R627" s="16">
        <v>26</v>
      </c>
      <c r="S627" s="4"/>
    </row>
    <row r="628" spans="1:20" x14ac:dyDescent="0.2">
      <c r="A628" s="9"/>
      <c r="B628" s="9"/>
      <c r="C628" s="9"/>
      <c r="D628" s="9"/>
      <c r="E628" s="9"/>
      <c r="F628" s="9"/>
      <c r="G628" s="11"/>
      <c r="H628" s="11"/>
      <c r="I628" s="11"/>
      <c r="J628" s="5"/>
      <c r="K628" s="5"/>
      <c r="L628" s="4"/>
      <c r="M628" s="5"/>
      <c r="N628" s="4" t="s">
        <v>17</v>
      </c>
      <c r="O628" s="5"/>
      <c r="P628" s="4"/>
      <c r="Q628" s="4"/>
      <c r="R628" s="25">
        <v>25</v>
      </c>
      <c r="S628" s="4"/>
    </row>
    <row r="629" spans="1:20" x14ac:dyDescent="0.2">
      <c r="A629" s="9"/>
      <c r="B629" s="9"/>
      <c r="C629" s="9"/>
      <c r="D629" s="9"/>
      <c r="E629" s="9"/>
      <c r="F629" s="9"/>
      <c r="G629" s="11"/>
      <c r="H629" s="11"/>
      <c r="I629" s="11"/>
      <c r="J629" s="5"/>
      <c r="K629" s="5"/>
      <c r="L629" s="4"/>
      <c r="M629" s="5"/>
      <c r="N629" s="4" t="s">
        <v>18</v>
      </c>
      <c r="O629" s="5"/>
      <c r="P629" s="4"/>
      <c r="Q629" s="4"/>
      <c r="R629" s="16">
        <v>1</v>
      </c>
      <c r="S629" s="4"/>
    </row>
    <row r="630" spans="1:20" x14ac:dyDescent="0.2">
      <c r="A630" s="9"/>
      <c r="B630" s="9"/>
      <c r="C630" s="9"/>
      <c r="D630" s="9"/>
      <c r="E630" s="9"/>
      <c r="F630" s="9"/>
      <c r="G630" s="11"/>
      <c r="H630" s="11"/>
      <c r="I630" s="11"/>
      <c r="J630" s="5"/>
      <c r="K630" s="5"/>
      <c r="L630" s="4"/>
      <c r="M630" s="5"/>
      <c r="N630" s="4" t="s">
        <v>19</v>
      </c>
      <c r="O630" s="5"/>
      <c r="P630" s="4"/>
      <c r="Q630" s="4"/>
      <c r="R630" s="16">
        <v>2392</v>
      </c>
      <c r="S630" s="4"/>
    </row>
    <row r="631" spans="1:20" ht="12.75" customHeight="1" x14ac:dyDescent="0.2">
      <c r="A631" s="26" t="s">
        <v>20</v>
      </c>
      <c r="B631" s="26" t="s">
        <v>21</v>
      </c>
      <c r="C631" s="26" t="s">
        <v>22</v>
      </c>
      <c r="D631" s="26" t="s">
        <v>23</v>
      </c>
      <c r="E631" s="26" t="s">
        <v>24</v>
      </c>
      <c r="F631" s="26" t="s">
        <v>25</v>
      </c>
      <c r="G631" s="26" t="s">
        <v>26</v>
      </c>
      <c r="H631" s="26" t="s">
        <v>27</v>
      </c>
      <c r="I631" s="26" t="s">
        <v>28</v>
      </c>
      <c r="J631" s="26" t="s">
        <v>29</v>
      </c>
      <c r="K631" s="26" t="s">
        <v>30</v>
      </c>
      <c r="L631" s="26" t="s">
        <v>31</v>
      </c>
      <c r="M631" s="27" t="s">
        <v>32</v>
      </c>
      <c r="N631" s="28"/>
      <c r="O631" s="28"/>
      <c r="P631" s="28"/>
      <c r="Q631" s="29"/>
      <c r="R631" s="30" t="s">
        <v>33</v>
      </c>
      <c r="S631" s="31" t="s">
        <v>34</v>
      </c>
    </row>
    <row r="632" spans="1:20" x14ac:dyDescent="0.2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3" t="s">
        <v>35</v>
      </c>
      <c r="N632" s="30" t="s">
        <v>36</v>
      </c>
      <c r="O632" s="27" t="s">
        <v>37</v>
      </c>
      <c r="P632" s="28"/>
      <c r="Q632" s="29"/>
      <c r="R632" s="34"/>
      <c r="S632" s="35"/>
    </row>
    <row r="633" spans="1:20" ht="108.75" customHeight="1" x14ac:dyDescent="0.2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7"/>
      <c r="N633" s="38"/>
      <c r="O633" s="39" t="s">
        <v>38</v>
      </c>
      <c r="P633" s="40" t="s">
        <v>39</v>
      </c>
      <c r="Q633" s="41" t="s">
        <v>40</v>
      </c>
      <c r="R633" s="38"/>
      <c r="S633" s="35"/>
    </row>
    <row r="634" spans="1:20" ht="38.25" x14ac:dyDescent="0.2">
      <c r="A634" s="42">
        <v>1</v>
      </c>
      <c r="B634" s="42"/>
      <c r="C634" s="43" t="s">
        <v>339</v>
      </c>
      <c r="D634" s="43" t="s">
        <v>42</v>
      </c>
      <c r="E634" s="43" t="s">
        <v>135</v>
      </c>
      <c r="F634" s="43" t="s">
        <v>136</v>
      </c>
      <c r="G634" s="45" t="s">
        <v>70</v>
      </c>
      <c r="H634" s="46" t="s">
        <v>46</v>
      </c>
      <c r="I634" s="46">
        <v>93971</v>
      </c>
      <c r="J634" s="47">
        <f t="shared" ref="J634:J658" si="64">I634/72</f>
        <v>1305.1527777777778</v>
      </c>
      <c r="K634" s="48">
        <v>4.8</v>
      </c>
      <c r="L634" s="49">
        <f t="shared" ref="L634:L658" si="65">J634*K634</f>
        <v>6264.7333333333336</v>
      </c>
      <c r="M634" s="59"/>
      <c r="N634" s="59"/>
      <c r="O634" s="59">
        <v>20</v>
      </c>
      <c r="P634" s="48">
        <v>4.8</v>
      </c>
      <c r="Q634" s="49">
        <f>17697*20%/72*P634</f>
        <v>235.95999999999998</v>
      </c>
      <c r="R634" s="49">
        <f t="shared" ref="R634:R658" si="66">L634*10%</f>
        <v>626.47333333333336</v>
      </c>
      <c r="S634" s="50">
        <f>R634+Q634+N634+M634+L634</f>
        <v>7127.166666666667</v>
      </c>
    </row>
    <row r="635" spans="1:20" ht="76.5" x14ac:dyDescent="0.2">
      <c r="A635" s="42">
        <v>2</v>
      </c>
      <c r="B635" s="42"/>
      <c r="C635" s="43" t="s">
        <v>340</v>
      </c>
      <c r="D635" s="43" t="s">
        <v>42</v>
      </c>
      <c r="E635" s="43" t="s">
        <v>157</v>
      </c>
      <c r="F635" s="43" t="s">
        <v>341</v>
      </c>
      <c r="G635" s="58" t="s">
        <v>70</v>
      </c>
      <c r="H635" s="46" t="s">
        <v>46</v>
      </c>
      <c r="I635" s="46">
        <v>93971</v>
      </c>
      <c r="J635" s="47">
        <f t="shared" si="64"/>
        <v>1305.1527777777778</v>
      </c>
      <c r="K635" s="48">
        <v>3</v>
      </c>
      <c r="L635" s="49">
        <f t="shared" si="65"/>
        <v>3915.4583333333335</v>
      </c>
      <c r="M635" s="59"/>
      <c r="N635" s="59"/>
      <c r="O635" s="59"/>
      <c r="P635" s="48"/>
      <c r="Q635" s="49"/>
      <c r="R635" s="49">
        <f t="shared" si="66"/>
        <v>391.54583333333335</v>
      </c>
      <c r="S635" s="50">
        <f t="shared" ref="S635:S658" si="67">R635+Q635+N635+M635+L635</f>
        <v>4307.0041666666666</v>
      </c>
    </row>
    <row r="636" spans="1:20" ht="51" x14ac:dyDescent="0.2">
      <c r="A636" s="42">
        <f>A635+1</f>
        <v>3</v>
      </c>
      <c r="B636" s="42"/>
      <c r="C636" s="43" t="s">
        <v>213</v>
      </c>
      <c r="D636" s="43" t="s">
        <v>42</v>
      </c>
      <c r="E636" s="43" t="s">
        <v>138</v>
      </c>
      <c r="F636" s="43" t="s">
        <v>139</v>
      </c>
      <c r="G636" s="45" t="s">
        <v>140</v>
      </c>
      <c r="H636" s="46" t="s">
        <v>46</v>
      </c>
      <c r="I636" s="46">
        <v>87246</v>
      </c>
      <c r="J636" s="47">
        <f t="shared" si="64"/>
        <v>1211.75</v>
      </c>
      <c r="K636" s="48">
        <v>14.4</v>
      </c>
      <c r="L636" s="49">
        <f t="shared" si="65"/>
        <v>17449.2</v>
      </c>
      <c r="M636" s="59"/>
      <c r="N636" s="59"/>
      <c r="O636" s="59"/>
      <c r="P636" s="48"/>
      <c r="Q636" s="59"/>
      <c r="R636" s="49">
        <f t="shared" si="66"/>
        <v>1744.92</v>
      </c>
      <c r="S636" s="50">
        <f t="shared" si="67"/>
        <v>19194.120000000003</v>
      </c>
    </row>
    <row r="637" spans="1:20" ht="63.75" x14ac:dyDescent="0.2">
      <c r="A637" s="42">
        <f t="shared" ref="A637:A658" si="68">A636+1</f>
        <v>4</v>
      </c>
      <c r="B637" s="43"/>
      <c r="C637" s="43" t="s">
        <v>78</v>
      </c>
      <c r="D637" s="43" t="s">
        <v>42</v>
      </c>
      <c r="E637" s="43" t="s">
        <v>141</v>
      </c>
      <c r="F637" s="43" t="s">
        <v>142</v>
      </c>
      <c r="G637" s="45" t="s">
        <v>70</v>
      </c>
      <c r="H637" s="46" t="s">
        <v>46</v>
      </c>
      <c r="I637" s="46">
        <v>93971</v>
      </c>
      <c r="J637" s="47">
        <f t="shared" si="64"/>
        <v>1305.1527777777778</v>
      </c>
      <c r="K637" s="48">
        <v>3.6</v>
      </c>
      <c r="L637" s="49">
        <f t="shared" si="65"/>
        <v>4698.55</v>
      </c>
      <c r="M637" s="59"/>
      <c r="N637" s="59"/>
      <c r="O637" s="59"/>
      <c r="P637" s="48"/>
      <c r="Q637" s="59"/>
      <c r="R637" s="49">
        <f t="shared" si="66"/>
        <v>469.85500000000002</v>
      </c>
      <c r="S637" s="50">
        <f t="shared" si="67"/>
        <v>5168.4050000000007</v>
      </c>
    </row>
    <row r="638" spans="1:20" s="51" customFormat="1" ht="34.5" customHeight="1" x14ac:dyDescent="0.2">
      <c r="A638" s="42">
        <f t="shared" si="68"/>
        <v>5</v>
      </c>
      <c r="B638" s="42"/>
      <c r="C638" s="43" t="s">
        <v>59</v>
      </c>
      <c r="D638" s="43" t="s">
        <v>42</v>
      </c>
      <c r="E638" s="43" t="s">
        <v>43</v>
      </c>
      <c r="F638" s="43" t="s">
        <v>60</v>
      </c>
      <c r="G638" s="45" t="s">
        <v>61</v>
      </c>
      <c r="H638" s="46" t="s">
        <v>46</v>
      </c>
      <c r="I638" s="46">
        <v>89016</v>
      </c>
      <c r="J638" s="47">
        <f t="shared" si="64"/>
        <v>1236.3333333333333</v>
      </c>
      <c r="K638" s="57">
        <v>4</v>
      </c>
      <c r="L638" s="49">
        <f t="shared" si="65"/>
        <v>4945.333333333333</v>
      </c>
      <c r="M638" s="49"/>
      <c r="N638" s="49"/>
      <c r="O638" s="49">
        <v>20</v>
      </c>
      <c r="P638" s="48">
        <v>4</v>
      </c>
      <c r="Q638" s="49">
        <f>17697*20%/72*P638</f>
        <v>196.63333333333333</v>
      </c>
      <c r="R638" s="49">
        <f t="shared" si="66"/>
        <v>494.5333333333333</v>
      </c>
      <c r="S638" s="50">
        <f t="shared" si="67"/>
        <v>5636.5</v>
      </c>
      <c r="T638" s="56"/>
    </row>
    <row r="639" spans="1:20" ht="62.25" customHeight="1" x14ac:dyDescent="0.2">
      <c r="A639" s="42">
        <f t="shared" si="68"/>
        <v>6</v>
      </c>
      <c r="B639" s="43"/>
      <c r="C639" s="43" t="s">
        <v>62</v>
      </c>
      <c r="D639" s="43" t="s">
        <v>42</v>
      </c>
      <c r="E639" s="44" t="s">
        <v>63</v>
      </c>
      <c r="F639" s="43" t="s">
        <v>64</v>
      </c>
      <c r="G639" s="45" t="s">
        <v>65</v>
      </c>
      <c r="H639" s="46" t="s">
        <v>46</v>
      </c>
      <c r="I639" s="46">
        <v>84061</v>
      </c>
      <c r="J639" s="47">
        <f t="shared" si="64"/>
        <v>1167.5138888888889</v>
      </c>
      <c r="K639" s="48">
        <v>6.8</v>
      </c>
      <c r="L639" s="49">
        <f t="shared" si="65"/>
        <v>7939.094444444444</v>
      </c>
      <c r="M639" s="59"/>
      <c r="N639" s="59"/>
      <c r="O639" s="59"/>
      <c r="P639" s="48"/>
      <c r="Q639" s="59"/>
      <c r="R639" s="49">
        <f t="shared" si="66"/>
        <v>793.90944444444449</v>
      </c>
      <c r="S639" s="50">
        <f t="shared" si="67"/>
        <v>8733.0038888888885</v>
      </c>
    </row>
    <row r="640" spans="1:20" s="51" customFormat="1" ht="51" x14ac:dyDescent="0.2">
      <c r="A640" s="42">
        <f t="shared" si="68"/>
        <v>7</v>
      </c>
      <c r="B640" s="42"/>
      <c r="C640" s="43" t="s">
        <v>342</v>
      </c>
      <c r="D640" s="43" t="s">
        <v>42</v>
      </c>
      <c r="E640" s="43" t="s">
        <v>138</v>
      </c>
      <c r="F640" s="43" t="s">
        <v>147</v>
      </c>
      <c r="G640" s="45" t="s">
        <v>148</v>
      </c>
      <c r="H640" s="46" t="s">
        <v>46</v>
      </c>
      <c r="I640" s="46">
        <v>89016</v>
      </c>
      <c r="J640" s="47">
        <f t="shared" si="64"/>
        <v>1236.3333333333333</v>
      </c>
      <c r="K640" s="48">
        <v>14.4</v>
      </c>
      <c r="L640" s="49">
        <f t="shared" si="65"/>
        <v>17803.2</v>
      </c>
      <c r="M640" s="59"/>
      <c r="N640" s="59">
        <v>4424</v>
      </c>
      <c r="O640" s="59"/>
      <c r="P640" s="48"/>
      <c r="Q640" s="59"/>
      <c r="R640" s="49">
        <f t="shared" si="66"/>
        <v>1780.3200000000002</v>
      </c>
      <c r="S640" s="50">
        <f t="shared" si="67"/>
        <v>24007.52</v>
      </c>
    </row>
    <row r="641" spans="1:20" s="51" customFormat="1" ht="37.5" customHeight="1" x14ac:dyDescent="0.2">
      <c r="A641" s="42">
        <f t="shared" si="68"/>
        <v>8</v>
      </c>
      <c r="B641" s="42"/>
      <c r="C641" s="43" t="s">
        <v>85</v>
      </c>
      <c r="D641" s="43" t="s">
        <v>42</v>
      </c>
      <c r="E641" s="44" t="s">
        <v>203</v>
      </c>
      <c r="F641" s="43" t="s">
        <v>204</v>
      </c>
      <c r="G641" s="45" t="s">
        <v>70</v>
      </c>
      <c r="H641" s="46" t="s">
        <v>46</v>
      </c>
      <c r="I641" s="46">
        <v>93971</v>
      </c>
      <c r="J641" s="47">
        <f t="shared" si="64"/>
        <v>1305.1527777777778</v>
      </c>
      <c r="K641" s="48">
        <v>20.5</v>
      </c>
      <c r="L641" s="49">
        <f t="shared" si="65"/>
        <v>26755.631944444445</v>
      </c>
      <c r="M641" s="59"/>
      <c r="N641" s="59"/>
      <c r="O641" s="59">
        <v>20</v>
      </c>
      <c r="P641" s="48">
        <v>20.5</v>
      </c>
      <c r="Q641" s="49">
        <f>17697*20%/72*P641</f>
        <v>1007.7458333333333</v>
      </c>
      <c r="R641" s="49">
        <f t="shared" si="66"/>
        <v>2675.5631944444449</v>
      </c>
      <c r="S641" s="50">
        <f t="shared" si="67"/>
        <v>30438.940972222223</v>
      </c>
    </row>
    <row r="642" spans="1:20" ht="56.25" customHeight="1" x14ac:dyDescent="0.2">
      <c r="A642" s="42">
        <f t="shared" si="68"/>
        <v>9</v>
      </c>
      <c r="B642" s="42"/>
      <c r="C642" s="43" t="s">
        <v>137</v>
      </c>
      <c r="D642" s="43" t="s">
        <v>42</v>
      </c>
      <c r="E642" s="43" t="s">
        <v>160</v>
      </c>
      <c r="F642" s="43" t="s">
        <v>161</v>
      </c>
      <c r="G642" s="45" t="s">
        <v>162</v>
      </c>
      <c r="H642" s="60" t="s">
        <v>46</v>
      </c>
      <c r="I642" s="46">
        <v>84061</v>
      </c>
      <c r="J642" s="47">
        <f t="shared" si="64"/>
        <v>1167.5138888888889</v>
      </c>
      <c r="K642" s="48">
        <v>21.6</v>
      </c>
      <c r="L642" s="49">
        <f t="shared" si="65"/>
        <v>25218.300000000003</v>
      </c>
      <c r="M642" s="59"/>
      <c r="N642" s="59">
        <v>4424</v>
      </c>
      <c r="O642" s="59"/>
      <c r="P642" s="48"/>
      <c r="Q642" s="59"/>
      <c r="R642" s="49">
        <f t="shared" si="66"/>
        <v>2521.8300000000004</v>
      </c>
      <c r="S642" s="50">
        <f t="shared" si="67"/>
        <v>32164.130000000005</v>
      </c>
    </row>
    <row r="643" spans="1:20" s="51" customFormat="1" ht="75.75" customHeight="1" x14ac:dyDescent="0.2">
      <c r="A643" s="42">
        <f t="shared" si="68"/>
        <v>10</v>
      </c>
      <c r="B643" s="42"/>
      <c r="C643" s="43" t="s">
        <v>230</v>
      </c>
      <c r="D643" s="43" t="s">
        <v>42</v>
      </c>
      <c r="E643" s="44" t="s">
        <v>52</v>
      </c>
      <c r="F643" s="43" t="s">
        <v>231</v>
      </c>
      <c r="G643" s="45" t="s">
        <v>232</v>
      </c>
      <c r="H643" s="46" t="s">
        <v>46</v>
      </c>
      <c r="I643" s="46">
        <v>82468</v>
      </c>
      <c r="J643" s="47">
        <f t="shared" si="64"/>
        <v>1145.3888888888889</v>
      </c>
      <c r="K643" s="48">
        <v>10</v>
      </c>
      <c r="L643" s="49">
        <f t="shared" si="65"/>
        <v>11453.888888888889</v>
      </c>
      <c r="M643" s="49"/>
      <c r="N643" s="49"/>
      <c r="O643" s="49"/>
      <c r="P643" s="48"/>
      <c r="Q643" s="49"/>
      <c r="R643" s="49">
        <f t="shared" si="66"/>
        <v>1145.3888888888889</v>
      </c>
      <c r="S643" s="50">
        <f t="shared" si="67"/>
        <v>12599.277777777777</v>
      </c>
    </row>
    <row r="644" spans="1:20" s="51" customFormat="1" ht="63.75" x14ac:dyDescent="0.2">
      <c r="A644" s="42">
        <f t="shared" si="68"/>
        <v>11</v>
      </c>
      <c r="B644" s="42"/>
      <c r="C644" s="43" t="s">
        <v>286</v>
      </c>
      <c r="D644" s="43" t="s">
        <v>42</v>
      </c>
      <c r="E644" s="44" t="s">
        <v>52</v>
      </c>
      <c r="F644" s="43" t="s">
        <v>76</v>
      </c>
      <c r="G644" s="58" t="s">
        <v>77</v>
      </c>
      <c r="H644" s="46" t="s">
        <v>46</v>
      </c>
      <c r="I644" s="46">
        <v>92201</v>
      </c>
      <c r="J644" s="47">
        <f t="shared" si="64"/>
        <v>1280.5694444444443</v>
      </c>
      <c r="K644" s="48">
        <v>6.6</v>
      </c>
      <c r="L644" s="49">
        <f t="shared" si="65"/>
        <v>8451.7583333333314</v>
      </c>
      <c r="M644" s="49"/>
      <c r="N644" s="49"/>
      <c r="O644" s="49"/>
      <c r="P644" s="48"/>
      <c r="Q644" s="49"/>
      <c r="R644" s="49">
        <f t="shared" si="66"/>
        <v>845.17583333333323</v>
      </c>
      <c r="S644" s="50">
        <f t="shared" si="67"/>
        <v>9296.9341666666642</v>
      </c>
    </row>
    <row r="645" spans="1:20" ht="42" customHeight="1" x14ac:dyDescent="0.2">
      <c r="A645" s="42">
        <f t="shared" si="68"/>
        <v>12</v>
      </c>
      <c r="B645" s="42"/>
      <c r="C645" s="43" t="s">
        <v>78</v>
      </c>
      <c r="D645" s="43" t="s">
        <v>42</v>
      </c>
      <c r="E645" s="43" t="s">
        <v>79</v>
      </c>
      <c r="F645" s="43" t="s">
        <v>80</v>
      </c>
      <c r="G645" s="45" t="s">
        <v>81</v>
      </c>
      <c r="H645" s="46" t="s">
        <v>46</v>
      </c>
      <c r="I645" s="46">
        <v>84061</v>
      </c>
      <c r="J645" s="47">
        <f t="shared" si="64"/>
        <v>1167.5138888888889</v>
      </c>
      <c r="K645" s="48">
        <v>6</v>
      </c>
      <c r="L645" s="49">
        <f t="shared" si="65"/>
        <v>7005.0833333333339</v>
      </c>
      <c r="M645" s="49"/>
      <c r="N645" s="49"/>
      <c r="O645" s="49"/>
      <c r="P645" s="48"/>
      <c r="Q645" s="49"/>
      <c r="R645" s="49">
        <f t="shared" si="66"/>
        <v>700.50833333333344</v>
      </c>
      <c r="S645" s="50">
        <f t="shared" si="67"/>
        <v>7705.5916666666672</v>
      </c>
    </row>
    <row r="646" spans="1:20" s="51" customFormat="1" ht="41.25" customHeight="1" x14ac:dyDescent="0.2">
      <c r="A646" s="42">
        <f t="shared" si="68"/>
        <v>13</v>
      </c>
      <c r="B646" s="42"/>
      <c r="C646" s="43" t="s">
        <v>71</v>
      </c>
      <c r="D646" s="43" t="s">
        <v>42</v>
      </c>
      <c r="E646" s="43" t="s">
        <v>48</v>
      </c>
      <c r="F646" s="43" t="s">
        <v>167</v>
      </c>
      <c r="G646" s="45" t="s">
        <v>168</v>
      </c>
      <c r="H646" s="46" t="s">
        <v>46</v>
      </c>
      <c r="I646" s="46">
        <v>90609</v>
      </c>
      <c r="J646" s="47">
        <f t="shared" si="64"/>
        <v>1258.4583333333333</v>
      </c>
      <c r="K646" s="48">
        <v>4.8</v>
      </c>
      <c r="L646" s="49">
        <f t="shared" si="65"/>
        <v>6040.5999999999995</v>
      </c>
      <c r="M646" s="49"/>
      <c r="N646" s="49"/>
      <c r="O646" s="49">
        <v>20</v>
      </c>
      <c r="P646" s="48">
        <v>4.8</v>
      </c>
      <c r="Q646" s="49">
        <f>17697*20%/72*P646</f>
        <v>235.95999999999998</v>
      </c>
      <c r="R646" s="49">
        <f t="shared" si="66"/>
        <v>604.05999999999995</v>
      </c>
      <c r="S646" s="50">
        <f t="shared" si="67"/>
        <v>6880.619999999999</v>
      </c>
    </row>
    <row r="647" spans="1:20" s="51" customFormat="1" ht="54" customHeight="1" x14ac:dyDescent="0.2">
      <c r="A647" s="42">
        <f t="shared" si="68"/>
        <v>14</v>
      </c>
      <c r="B647" s="42"/>
      <c r="C647" s="43" t="s">
        <v>272</v>
      </c>
      <c r="D647" s="43" t="s">
        <v>42</v>
      </c>
      <c r="E647" s="44" t="s">
        <v>52</v>
      </c>
      <c r="F647" s="43" t="s">
        <v>287</v>
      </c>
      <c r="G647" s="45" t="s">
        <v>288</v>
      </c>
      <c r="H647" s="46" t="s">
        <v>46</v>
      </c>
      <c r="I647" s="46">
        <v>87246</v>
      </c>
      <c r="J647" s="47">
        <f t="shared" si="64"/>
        <v>1211.75</v>
      </c>
      <c r="K647" s="48">
        <v>21.6</v>
      </c>
      <c r="L647" s="49">
        <f t="shared" si="65"/>
        <v>26173.800000000003</v>
      </c>
      <c r="M647" s="49"/>
      <c r="N647" s="49"/>
      <c r="O647" s="49"/>
      <c r="P647" s="48"/>
      <c r="Q647" s="49"/>
      <c r="R647" s="49">
        <f t="shared" si="66"/>
        <v>2617.3800000000006</v>
      </c>
      <c r="S647" s="50">
        <f t="shared" si="67"/>
        <v>28791.180000000004</v>
      </c>
    </row>
    <row r="648" spans="1:20" ht="75" customHeight="1" x14ac:dyDescent="0.2">
      <c r="A648" s="42">
        <f t="shared" si="68"/>
        <v>15</v>
      </c>
      <c r="B648" s="42"/>
      <c r="C648" s="43" t="s">
        <v>343</v>
      </c>
      <c r="D648" s="43" t="s">
        <v>42</v>
      </c>
      <c r="E648" s="44" t="s">
        <v>52</v>
      </c>
      <c r="F648" s="43" t="s">
        <v>172</v>
      </c>
      <c r="G648" s="45" t="s">
        <v>173</v>
      </c>
      <c r="H648" s="46" t="s">
        <v>46</v>
      </c>
      <c r="I648" s="46">
        <v>79460</v>
      </c>
      <c r="J648" s="47">
        <f t="shared" si="64"/>
        <v>1103.6111111111111</v>
      </c>
      <c r="K648" s="48">
        <v>7.6</v>
      </c>
      <c r="L648" s="49">
        <f t="shared" si="65"/>
        <v>8387.4444444444434</v>
      </c>
      <c r="M648" s="49">
        <v>4424</v>
      </c>
      <c r="N648" s="49"/>
      <c r="O648" s="49"/>
      <c r="P648" s="48"/>
      <c r="Q648" s="49"/>
      <c r="R648" s="49">
        <f t="shared" si="66"/>
        <v>838.74444444444441</v>
      </c>
      <c r="S648" s="50">
        <f t="shared" si="67"/>
        <v>13650.188888888888</v>
      </c>
    </row>
    <row r="649" spans="1:20" ht="44.25" customHeight="1" x14ac:dyDescent="0.2">
      <c r="A649" s="42">
        <f t="shared" si="68"/>
        <v>16</v>
      </c>
      <c r="B649" s="43"/>
      <c r="C649" s="43" t="s">
        <v>191</v>
      </c>
      <c r="D649" s="43" t="s">
        <v>42</v>
      </c>
      <c r="E649" s="43" t="s">
        <v>74</v>
      </c>
      <c r="F649" s="43" t="s">
        <v>183</v>
      </c>
      <c r="G649" s="45" t="s">
        <v>70</v>
      </c>
      <c r="H649" s="46" t="s">
        <v>46</v>
      </c>
      <c r="I649" s="46">
        <v>93971</v>
      </c>
      <c r="J649" s="47">
        <f t="shared" si="64"/>
        <v>1305.1527777777778</v>
      </c>
      <c r="K649" s="48">
        <v>2</v>
      </c>
      <c r="L649" s="49">
        <f t="shared" si="65"/>
        <v>2610.3055555555557</v>
      </c>
      <c r="M649" s="59"/>
      <c r="N649" s="49"/>
      <c r="O649" s="59">
        <v>25</v>
      </c>
      <c r="P649" s="48">
        <v>2</v>
      </c>
      <c r="Q649" s="49">
        <f>17697*25%/72*P649</f>
        <v>122.89583333333333</v>
      </c>
      <c r="R649" s="49">
        <f t="shared" si="66"/>
        <v>261.03055555555557</v>
      </c>
      <c r="S649" s="50">
        <f t="shared" si="67"/>
        <v>2994.2319444444447</v>
      </c>
    </row>
    <row r="650" spans="1:20" ht="51" x14ac:dyDescent="0.2">
      <c r="A650" s="42">
        <f t="shared" si="68"/>
        <v>17</v>
      </c>
      <c r="B650" s="42"/>
      <c r="C650" s="43" t="s">
        <v>330</v>
      </c>
      <c r="D650" s="43" t="s">
        <v>42</v>
      </c>
      <c r="E650" s="43" t="s">
        <v>160</v>
      </c>
      <c r="F650" s="43" t="s">
        <v>331</v>
      </c>
      <c r="G650" s="45" t="s">
        <v>332</v>
      </c>
      <c r="H650" s="46" t="s">
        <v>46</v>
      </c>
      <c r="I650" s="46">
        <v>82468</v>
      </c>
      <c r="J650" s="47">
        <f t="shared" si="64"/>
        <v>1145.3888888888889</v>
      </c>
      <c r="K650" s="48">
        <v>21.2</v>
      </c>
      <c r="L650" s="49">
        <f t="shared" si="65"/>
        <v>24282.244444444445</v>
      </c>
      <c r="M650" s="49"/>
      <c r="N650" s="49"/>
      <c r="O650" s="49"/>
      <c r="P650" s="48"/>
      <c r="Q650" s="49"/>
      <c r="R650" s="49">
        <f t="shared" si="66"/>
        <v>2428.2244444444445</v>
      </c>
      <c r="S650" s="50">
        <f t="shared" si="67"/>
        <v>26710.468888888889</v>
      </c>
    </row>
    <row r="651" spans="1:20" s="51" customFormat="1" ht="39" customHeight="1" x14ac:dyDescent="0.2">
      <c r="A651" s="42">
        <f t="shared" si="68"/>
        <v>18</v>
      </c>
      <c r="B651" s="42"/>
      <c r="C651" s="43" t="s">
        <v>96</v>
      </c>
      <c r="D651" s="43" t="s">
        <v>42</v>
      </c>
      <c r="E651" s="43" t="s">
        <v>97</v>
      </c>
      <c r="F651" s="43" t="s">
        <v>98</v>
      </c>
      <c r="G651" s="58" t="s">
        <v>70</v>
      </c>
      <c r="H651" s="46" t="s">
        <v>46</v>
      </c>
      <c r="I651" s="46">
        <v>93971</v>
      </c>
      <c r="J651" s="47">
        <f t="shared" si="64"/>
        <v>1305.1527777777778</v>
      </c>
      <c r="K651" s="48">
        <v>4.4000000000000004</v>
      </c>
      <c r="L651" s="49">
        <f t="shared" si="65"/>
        <v>5742.6722222222234</v>
      </c>
      <c r="M651" s="49"/>
      <c r="N651" s="49"/>
      <c r="O651" s="49">
        <v>20</v>
      </c>
      <c r="P651" s="48">
        <v>4.4000000000000004</v>
      </c>
      <c r="Q651" s="49">
        <f>17697*20%/72*P651</f>
        <v>216.29666666666668</v>
      </c>
      <c r="R651" s="49">
        <f t="shared" si="66"/>
        <v>574.26722222222236</v>
      </c>
      <c r="S651" s="50">
        <f t="shared" si="67"/>
        <v>6533.2361111111122</v>
      </c>
      <c r="T651" s="56"/>
    </row>
    <row r="652" spans="1:20" s="51" customFormat="1" ht="39" customHeight="1" x14ac:dyDescent="0.2">
      <c r="A652" s="42">
        <f t="shared" si="68"/>
        <v>19</v>
      </c>
      <c r="B652" s="42"/>
      <c r="C652" s="43" t="s">
        <v>62</v>
      </c>
      <c r="D652" s="43" t="s">
        <v>42</v>
      </c>
      <c r="E652" s="43" t="s">
        <v>43</v>
      </c>
      <c r="F652" s="43" t="s">
        <v>99</v>
      </c>
      <c r="G652" s="45" t="s">
        <v>100</v>
      </c>
      <c r="H652" s="46" t="s">
        <v>46</v>
      </c>
      <c r="I652" s="46">
        <v>92201</v>
      </c>
      <c r="J652" s="47">
        <f t="shared" si="64"/>
        <v>1280.5694444444443</v>
      </c>
      <c r="K652" s="48">
        <v>11</v>
      </c>
      <c r="L652" s="49">
        <f t="shared" si="65"/>
        <v>14086.263888888887</v>
      </c>
      <c r="M652" s="49"/>
      <c r="N652" s="49"/>
      <c r="O652" s="49"/>
      <c r="P652" s="48"/>
      <c r="Q652" s="49"/>
      <c r="R652" s="49">
        <f t="shared" si="66"/>
        <v>1408.6263888888889</v>
      </c>
      <c r="S652" s="50">
        <f t="shared" si="67"/>
        <v>15494.890277777777</v>
      </c>
      <c r="T652" s="56"/>
    </row>
    <row r="653" spans="1:20" ht="41.25" customHeight="1" x14ac:dyDescent="0.2">
      <c r="A653" s="42">
        <f t="shared" si="68"/>
        <v>20</v>
      </c>
      <c r="B653" s="43"/>
      <c r="C653" s="43" t="s">
        <v>344</v>
      </c>
      <c r="D653" s="43" t="s">
        <v>42</v>
      </c>
      <c r="E653" s="43" t="s">
        <v>109</v>
      </c>
      <c r="F653" s="43" t="s">
        <v>112</v>
      </c>
      <c r="G653" s="45" t="s">
        <v>70</v>
      </c>
      <c r="H653" s="46" t="s">
        <v>46</v>
      </c>
      <c r="I653" s="46">
        <v>93971</v>
      </c>
      <c r="J653" s="48">
        <f t="shared" si="64"/>
        <v>1305.1527777777778</v>
      </c>
      <c r="K653" s="48">
        <v>2.2999999999999998</v>
      </c>
      <c r="L653" s="49">
        <f t="shared" si="65"/>
        <v>3001.8513888888888</v>
      </c>
      <c r="M653" s="49"/>
      <c r="N653" s="49"/>
      <c r="O653" s="49"/>
      <c r="P653" s="48"/>
      <c r="Q653" s="49"/>
      <c r="R653" s="49">
        <f t="shared" si="66"/>
        <v>300.1851388888889</v>
      </c>
      <c r="S653" s="50">
        <f t="shared" si="67"/>
        <v>3302.0365277777778</v>
      </c>
    </row>
    <row r="654" spans="1:20" ht="52.5" customHeight="1" x14ac:dyDescent="0.2">
      <c r="A654" s="42">
        <f t="shared" si="68"/>
        <v>21</v>
      </c>
      <c r="B654" s="42"/>
      <c r="C654" s="43" t="s">
        <v>345</v>
      </c>
      <c r="D654" s="43" t="s">
        <v>42</v>
      </c>
      <c r="E654" s="43" t="s">
        <v>109</v>
      </c>
      <c r="F654" s="43" t="s">
        <v>247</v>
      </c>
      <c r="G654" s="45" t="s">
        <v>70</v>
      </c>
      <c r="H654" s="46" t="s">
        <v>46</v>
      </c>
      <c r="I654" s="46">
        <v>93971</v>
      </c>
      <c r="J654" s="47">
        <f t="shared" si="64"/>
        <v>1305.1527777777778</v>
      </c>
      <c r="K654" s="48">
        <v>26.2</v>
      </c>
      <c r="L654" s="49">
        <f t="shared" si="65"/>
        <v>34195.00277777778</v>
      </c>
      <c r="M654" s="49"/>
      <c r="N654" s="49"/>
      <c r="O654" s="49"/>
      <c r="P654" s="48"/>
      <c r="Q654" s="49"/>
      <c r="R654" s="49">
        <f t="shared" si="66"/>
        <v>3419.5002777777781</v>
      </c>
      <c r="S654" s="50">
        <f t="shared" si="67"/>
        <v>37614.503055555557</v>
      </c>
    </row>
    <row r="655" spans="1:20" ht="44.25" customHeight="1" x14ac:dyDescent="0.2">
      <c r="A655" s="42">
        <f t="shared" si="68"/>
        <v>22</v>
      </c>
      <c r="B655" s="42"/>
      <c r="C655" s="43" t="s">
        <v>191</v>
      </c>
      <c r="D655" s="43" t="s">
        <v>42</v>
      </c>
      <c r="E655" s="43" t="s">
        <v>48</v>
      </c>
      <c r="F655" s="43" t="s">
        <v>192</v>
      </c>
      <c r="G655" s="45" t="s">
        <v>193</v>
      </c>
      <c r="H655" s="46" t="s">
        <v>46</v>
      </c>
      <c r="I655" s="46">
        <v>90609</v>
      </c>
      <c r="J655" s="47">
        <f t="shared" si="64"/>
        <v>1258.4583333333333</v>
      </c>
      <c r="K655" s="48">
        <v>2</v>
      </c>
      <c r="L655" s="49">
        <f t="shared" si="65"/>
        <v>2516.9166666666665</v>
      </c>
      <c r="M655" s="49"/>
      <c r="N655" s="49"/>
      <c r="O655" s="49">
        <v>25</v>
      </c>
      <c r="P655" s="48">
        <v>2</v>
      </c>
      <c r="Q655" s="49">
        <f>17697*25%/72*P655</f>
        <v>122.89583333333333</v>
      </c>
      <c r="R655" s="49">
        <f t="shared" si="66"/>
        <v>251.69166666666666</v>
      </c>
      <c r="S655" s="50">
        <f t="shared" si="67"/>
        <v>2891.5041666666666</v>
      </c>
    </row>
    <row r="656" spans="1:20" ht="40.5" customHeight="1" x14ac:dyDescent="0.2">
      <c r="A656" s="42">
        <f t="shared" si="68"/>
        <v>23</v>
      </c>
      <c r="B656" s="42"/>
      <c r="C656" s="43" t="s">
        <v>96</v>
      </c>
      <c r="D656" s="43" t="s">
        <v>42</v>
      </c>
      <c r="E656" s="43" t="s">
        <v>48</v>
      </c>
      <c r="F656" s="43" t="s">
        <v>119</v>
      </c>
      <c r="G656" s="45" t="s">
        <v>120</v>
      </c>
      <c r="H656" s="46" t="s">
        <v>46</v>
      </c>
      <c r="I656" s="46">
        <v>92201</v>
      </c>
      <c r="J656" s="47">
        <f t="shared" si="64"/>
        <v>1280.5694444444443</v>
      </c>
      <c r="K656" s="48">
        <v>1.2</v>
      </c>
      <c r="L656" s="49">
        <f t="shared" si="65"/>
        <v>1536.6833333333332</v>
      </c>
      <c r="M656" s="49"/>
      <c r="N656" s="49"/>
      <c r="O656" s="49">
        <v>20</v>
      </c>
      <c r="P656" s="48">
        <v>1.2</v>
      </c>
      <c r="Q656" s="49">
        <f>17697*20%/72*P656</f>
        <v>58.989999999999995</v>
      </c>
      <c r="R656" s="49">
        <f t="shared" si="66"/>
        <v>153.66833333333332</v>
      </c>
      <c r="S656" s="50">
        <f t="shared" si="67"/>
        <v>1749.3416666666665</v>
      </c>
    </row>
    <row r="657" spans="1:20" s="51" customFormat="1" ht="63.75" customHeight="1" x14ac:dyDescent="0.2">
      <c r="A657" s="42">
        <f t="shared" si="68"/>
        <v>24</v>
      </c>
      <c r="B657" s="42"/>
      <c r="C657" s="43" t="s">
        <v>210</v>
      </c>
      <c r="D657" s="43" t="s">
        <v>42</v>
      </c>
      <c r="E657" s="43" t="s">
        <v>74</v>
      </c>
      <c r="F657" s="43" t="s">
        <v>121</v>
      </c>
      <c r="G657" s="45" t="s">
        <v>122</v>
      </c>
      <c r="H657" s="46" t="s">
        <v>46</v>
      </c>
      <c r="I657" s="46">
        <v>89016</v>
      </c>
      <c r="J657" s="47">
        <f t="shared" si="64"/>
        <v>1236.3333333333333</v>
      </c>
      <c r="K657" s="48">
        <v>9.1999999999999993</v>
      </c>
      <c r="L657" s="49">
        <f t="shared" si="65"/>
        <v>11374.266666666665</v>
      </c>
      <c r="M657" s="49"/>
      <c r="N657" s="49"/>
      <c r="O657" s="49"/>
      <c r="P657" s="48"/>
      <c r="Q657" s="49"/>
      <c r="R657" s="49">
        <f t="shared" si="66"/>
        <v>1137.4266666666665</v>
      </c>
      <c r="S657" s="50">
        <f t="shared" si="67"/>
        <v>12511.693333333331</v>
      </c>
    </row>
    <row r="658" spans="1:20" ht="39" customHeight="1" thickBot="1" x14ac:dyDescent="0.25">
      <c r="A658" s="42">
        <f t="shared" si="68"/>
        <v>25</v>
      </c>
      <c r="B658" s="63"/>
      <c r="C658" s="102" t="s">
        <v>336</v>
      </c>
      <c r="D658" s="103" t="s">
        <v>42</v>
      </c>
      <c r="E658" s="102"/>
      <c r="F658" s="102"/>
      <c r="G658" s="65" t="s">
        <v>125</v>
      </c>
      <c r="H658" s="66" t="s">
        <v>46</v>
      </c>
      <c r="I658" s="66">
        <v>85653</v>
      </c>
      <c r="J658" s="47">
        <f t="shared" si="64"/>
        <v>1189.625</v>
      </c>
      <c r="K658" s="61">
        <v>10</v>
      </c>
      <c r="L658" s="49">
        <f t="shared" si="65"/>
        <v>11896.25</v>
      </c>
      <c r="M658" s="62"/>
      <c r="N658" s="62"/>
      <c r="O658" s="62"/>
      <c r="P658" s="61"/>
      <c r="Q658" s="62"/>
      <c r="R658" s="49">
        <f t="shared" si="66"/>
        <v>1189.625</v>
      </c>
      <c r="S658" s="50">
        <f t="shared" si="67"/>
        <v>13085.875</v>
      </c>
    </row>
    <row r="659" spans="1:20" ht="13.5" thickBot="1" x14ac:dyDescent="0.25">
      <c r="A659" s="89" t="s">
        <v>126</v>
      </c>
      <c r="B659" s="90"/>
      <c r="C659" s="70"/>
      <c r="D659" s="70"/>
      <c r="E659" s="70"/>
      <c r="F659" s="70"/>
      <c r="G659" s="71"/>
      <c r="H659" s="71"/>
      <c r="I659" s="71"/>
      <c r="J659" s="72"/>
      <c r="K659" s="72">
        <f>SUM(K634:K658)</f>
        <v>239.19999999999996</v>
      </c>
      <c r="L659" s="73">
        <f>SUM(L634:L658)</f>
        <v>293744.53333333344</v>
      </c>
      <c r="M659" s="73">
        <f>SUM(M634:M658)</f>
        <v>4424</v>
      </c>
      <c r="N659" s="73">
        <f>SUM(N634:N658)</f>
        <v>8848</v>
      </c>
      <c r="O659" s="73"/>
      <c r="P659" s="72">
        <f>SUM(P634:P658)</f>
        <v>43.7</v>
      </c>
      <c r="Q659" s="73">
        <f>SUM(Q634:Q658)</f>
        <v>2197.3774999999996</v>
      </c>
      <c r="R659" s="73">
        <f>SUM(R634:R658)</f>
        <v>29374.453333333335</v>
      </c>
      <c r="S659" s="91">
        <f>SUM(S634:S658)</f>
        <v>338588.36416666675</v>
      </c>
      <c r="T659" s="75"/>
    </row>
    <row r="660" spans="1:20" x14ac:dyDescent="0.2">
      <c r="A660" s="83"/>
      <c r="B660" s="83"/>
      <c r="C660" s="83"/>
      <c r="D660" s="83"/>
      <c r="E660" s="83"/>
      <c r="F660" s="83"/>
    </row>
    <row r="661" spans="1:20" x14ac:dyDescent="0.2">
      <c r="A661" s="83"/>
      <c r="B661" s="83"/>
      <c r="C661" s="83"/>
      <c r="D661" s="83"/>
      <c r="E661" s="83"/>
      <c r="F661" s="83"/>
      <c r="R661" s="137">
        <f>R628/R627*100</f>
        <v>96.15384615384616</v>
      </c>
      <c r="S661" s="137">
        <f>S659*R661%</f>
        <v>325565.73477564112</v>
      </c>
    </row>
    <row r="662" spans="1:20" x14ac:dyDescent="0.2">
      <c r="A662" s="83"/>
      <c r="B662" s="83"/>
      <c r="C662" s="83"/>
      <c r="D662" s="83"/>
      <c r="E662" s="83"/>
      <c r="F662" s="83"/>
      <c r="R662" s="124">
        <f>R629/R627*100</f>
        <v>3.8461538461538463</v>
      </c>
      <c r="S662" s="4">
        <f>S659-S661</f>
        <v>13022.629391025635</v>
      </c>
    </row>
    <row r="663" spans="1:20" x14ac:dyDescent="0.2">
      <c r="A663" s="83"/>
      <c r="B663" s="83"/>
      <c r="C663" s="9" t="s">
        <v>127</v>
      </c>
      <c r="D663" s="9"/>
      <c r="E663" s="9"/>
      <c r="F663" s="9"/>
      <c r="G663" s="11"/>
      <c r="H663" s="11"/>
      <c r="I663" s="11"/>
      <c r="R663" s="4">
        <f>SUM(R661:R662)</f>
        <v>100</v>
      </c>
      <c r="S663" s="4">
        <f>SUM(S661:S662)</f>
        <v>338588.36416666675</v>
      </c>
    </row>
    <row r="664" spans="1:20" x14ac:dyDescent="0.2">
      <c r="A664" s="83"/>
      <c r="B664" s="83"/>
      <c r="C664" s="9"/>
      <c r="D664" s="9"/>
      <c r="E664" s="9"/>
      <c r="F664" s="9"/>
      <c r="G664" s="11"/>
      <c r="H664" s="11"/>
      <c r="I664" s="11"/>
      <c r="R664" s="4"/>
      <c r="S664" s="4"/>
    </row>
    <row r="665" spans="1:20" x14ac:dyDescent="0.2">
      <c r="A665" s="83"/>
      <c r="B665" s="83"/>
      <c r="C665" s="9" t="s">
        <v>216</v>
      </c>
      <c r="D665" s="9"/>
      <c r="E665" s="9"/>
      <c r="F665" s="11"/>
      <c r="G665" s="11"/>
      <c r="H665" s="11"/>
      <c r="I665" s="11"/>
    </row>
    <row r="666" spans="1:20" x14ac:dyDescent="0.2">
      <c r="A666" s="83"/>
      <c r="B666" s="83"/>
      <c r="C666" s="9"/>
      <c r="D666" s="9"/>
      <c r="E666" s="9"/>
      <c r="F666" s="11"/>
      <c r="G666" s="11"/>
      <c r="H666" s="11"/>
      <c r="I666" s="11"/>
    </row>
    <row r="667" spans="1:20" x14ac:dyDescent="0.2">
      <c r="A667" s="83"/>
      <c r="B667" s="83"/>
      <c r="C667" s="9"/>
      <c r="D667" s="9"/>
      <c r="E667" s="9"/>
      <c r="F667" s="11"/>
      <c r="G667" s="11"/>
      <c r="H667" s="11"/>
      <c r="I667" s="11"/>
    </row>
    <row r="668" spans="1:20" x14ac:dyDescent="0.2">
      <c r="A668" s="83"/>
      <c r="B668" s="83"/>
      <c r="C668" s="9"/>
      <c r="D668" s="9"/>
      <c r="E668" s="9"/>
      <c r="F668" s="11"/>
      <c r="G668" s="11"/>
      <c r="H668" s="11"/>
      <c r="I668" s="11"/>
    </row>
    <row r="669" spans="1:20" x14ac:dyDescent="0.2">
      <c r="A669" s="83"/>
      <c r="B669" s="83"/>
      <c r="C669" s="9"/>
      <c r="D669" s="9"/>
      <c r="E669" s="9"/>
      <c r="F669" s="11"/>
      <c r="G669" s="11"/>
      <c r="H669" s="11"/>
      <c r="I669" s="11"/>
    </row>
    <row r="670" spans="1:20" x14ac:dyDescent="0.2">
      <c r="A670" s="83"/>
      <c r="B670" s="83"/>
      <c r="C670" s="9"/>
      <c r="D670" s="9"/>
      <c r="E670" s="9"/>
      <c r="F670" s="11"/>
      <c r="G670" s="11"/>
      <c r="H670" s="11"/>
      <c r="I670" s="11"/>
    </row>
    <row r="671" spans="1:20" x14ac:dyDescent="0.2">
      <c r="A671" s="1" t="s">
        <v>0</v>
      </c>
      <c r="B671" s="1"/>
      <c r="C671" s="1"/>
      <c r="D671" s="2"/>
      <c r="E671" s="127" t="s">
        <v>346</v>
      </c>
      <c r="F671" s="127"/>
      <c r="G671" s="127"/>
      <c r="H671" s="127"/>
      <c r="I671" s="127"/>
      <c r="J671" s="127"/>
      <c r="K671" s="127"/>
      <c r="L671" s="4"/>
      <c r="M671" s="5"/>
      <c r="N671" s="6" t="s">
        <v>2</v>
      </c>
      <c r="O671" s="6"/>
      <c r="P671" s="6"/>
      <c r="Q671" s="6"/>
      <c r="R671" s="6"/>
      <c r="S671" s="6"/>
    </row>
    <row r="672" spans="1:20" ht="38.25" customHeight="1" x14ac:dyDescent="0.2">
      <c r="A672" s="8" t="s">
        <v>3</v>
      </c>
      <c r="B672" s="8"/>
      <c r="C672" s="8"/>
      <c r="D672" s="2"/>
      <c r="E672" s="2"/>
      <c r="F672" s="9"/>
      <c r="G672" s="10"/>
      <c r="H672" s="11"/>
      <c r="I672" s="11"/>
      <c r="J672" s="5"/>
      <c r="K672" s="5"/>
      <c r="L672" s="4"/>
      <c r="N672" s="12" t="s">
        <v>4</v>
      </c>
      <c r="O672" s="12"/>
      <c r="P672" s="12"/>
      <c r="Q672" s="12"/>
      <c r="R672" s="12"/>
      <c r="S672" s="12"/>
    </row>
    <row r="673" spans="1:19" x14ac:dyDescent="0.2">
      <c r="A673" s="2"/>
      <c r="B673" s="2"/>
      <c r="C673" s="2"/>
      <c r="D673" s="2"/>
      <c r="E673" s="3" t="s">
        <v>5</v>
      </c>
      <c r="F673" s="3"/>
      <c r="G673" s="3"/>
      <c r="H673" s="3"/>
      <c r="I673" s="3"/>
      <c r="J673" s="3"/>
      <c r="K673" s="3"/>
      <c r="L673" s="3"/>
      <c r="M673" s="5"/>
      <c r="N673" s="13"/>
      <c r="O673" s="13"/>
      <c r="P673" s="13"/>
      <c r="Q673" s="14"/>
      <c r="R673" s="15"/>
      <c r="S673" s="16"/>
    </row>
    <row r="674" spans="1:19" x14ac:dyDescent="0.2">
      <c r="A674" s="3" t="s">
        <v>132</v>
      </c>
      <c r="B674" s="3"/>
      <c r="C674" s="3"/>
      <c r="D674" s="3"/>
      <c r="E674" s="2"/>
      <c r="F674" s="9" t="s">
        <v>7</v>
      </c>
      <c r="G674" s="9"/>
      <c r="H674" s="9"/>
      <c r="I674" s="9"/>
      <c r="J674" s="5"/>
      <c r="K674" s="5"/>
      <c r="L674" s="4"/>
      <c r="M674" s="5"/>
      <c r="N674" s="17" t="s">
        <v>8</v>
      </c>
      <c r="O674" s="17"/>
      <c r="P674" s="17"/>
      <c r="Q674" s="17"/>
      <c r="R674" s="17"/>
      <c r="S674" s="17"/>
    </row>
    <row r="675" spans="1:19" x14ac:dyDescent="0.2">
      <c r="A675" s="9"/>
      <c r="B675" s="9"/>
      <c r="C675" s="9"/>
      <c r="D675" s="9"/>
      <c r="E675" s="9"/>
      <c r="F675" s="9"/>
      <c r="G675" s="11"/>
      <c r="H675" s="11"/>
      <c r="I675" s="11"/>
      <c r="J675" s="5"/>
      <c r="K675" s="5"/>
      <c r="L675" s="4"/>
      <c r="M675" s="5"/>
      <c r="N675" s="20"/>
      <c r="O675" s="21"/>
      <c r="P675" s="20"/>
      <c r="Q675" s="20"/>
      <c r="R675" s="20"/>
      <c r="S675" s="4"/>
    </row>
    <row r="676" spans="1:19" x14ac:dyDescent="0.2">
      <c r="A676" s="9"/>
      <c r="B676" s="9"/>
      <c r="C676" s="9"/>
      <c r="D676" s="9"/>
      <c r="E676" s="9"/>
      <c r="F676" s="2" t="s">
        <v>9</v>
      </c>
      <c r="G676" s="9"/>
      <c r="H676" s="9"/>
      <c r="I676" s="9"/>
      <c r="J676" s="9"/>
      <c r="K676" s="5"/>
      <c r="L676" s="4"/>
      <c r="M676" s="5"/>
      <c r="N676" s="4" t="s">
        <v>10</v>
      </c>
      <c r="O676" s="5"/>
      <c r="P676" s="4"/>
      <c r="Q676" s="4"/>
      <c r="R676" s="4"/>
      <c r="S676" s="4"/>
    </row>
    <row r="677" spans="1:19" x14ac:dyDescent="0.2">
      <c r="A677" s="9"/>
      <c r="B677" s="9"/>
      <c r="C677" s="9"/>
      <c r="D677" s="9"/>
      <c r="E677" s="9"/>
      <c r="F677" s="9"/>
      <c r="G677" s="11"/>
      <c r="H677" s="11"/>
      <c r="I677" s="11"/>
      <c r="J677" s="5"/>
      <c r="K677" s="5"/>
      <c r="L677" s="4"/>
      <c r="M677" s="5"/>
      <c r="N677" s="4" t="s">
        <v>11</v>
      </c>
      <c r="O677" s="5"/>
      <c r="P677" s="4"/>
      <c r="Q677" s="4"/>
      <c r="R677" s="16" t="s">
        <v>12</v>
      </c>
      <c r="S677" s="4"/>
    </row>
    <row r="678" spans="1:19" ht="25.5" customHeight="1" x14ac:dyDescent="0.2">
      <c r="A678" s="9"/>
      <c r="B678" s="9"/>
      <c r="C678" s="9"/>
      <c r="D678" s="9"/>
      <c r="E678" s="9"/>
      <c r="F678" s="9"/>
      <c r="G678" s="11"/>
      <c r="H678" s="11"/>
      <c r="I678" s="11"/>
      <c r="J678" s="5"/>
      <c r="K678" s="5"/>
      <c r="L678" s="4"/>
      <c r="M678" s="5"/>
      <c r="N678" s="23" t="s">
        <v>347</v>
      </c>
      <c r="O678" s="23"/>
      <c r="P678" s="23"/>
      <c r="Q678" s="23"/>
      <c r="R678" s="23"/>
      <c r="S678" s="23"/>
    </row>
    <row r="679" spans="1:19" ht="23.25" customHeight="1" x14ac:dyDescent="0.2">
      <c r="A679" s="9"/>
      <c r="B679" s="9"/>
      <c r="C679" s="9"/>
      <c r="D679" s="9"/>
      <c r="E679" s="9"/>
      <c r="F679" s="9"/>
      <c r="G679" s="11"/>
      <c r="H679" s="11"/>
      <c r="I679" s="11"/>
      <c r="J679" s="5"/>
      <c r="K679" s="5"/>
      <c r="L679" s="4"/>
      <c r="M679" s="5"/>
      <c r="N679" s="23"/>
      <c r="O679" s="23"/>
      <c r="P679" s="23"/>
      <c r="Q679" s="23"/>
      <c r="R679" s="23"/>
      <c r="S679" s="23"/>
    </row>
    <row r="680" spans="1:19" x14ac:dyDescent="0.2">
      <c r="A680" s="9"/>
      <c r="B680" s="9"/>
      <c r="C680" s="9"/>
      <c r="D680" s="9"/>
      <c r="E680" s="9"/>
      <c r="F680" s="9"/>
      <c r="G680" s="11"/>
      <c r="H680" s="11"/>
      <c r="I680" s="11"/>
      <c r="J680" s="5"/>
      <c r="K680" s="5"/>
      <c r="L680" s="4"/>
      <c r="M680" s="5"/>
      <c r="N680" s="23" t="s">
        <v>14</v>
      </c>
      <c r="O680" s="23"/>
      <c r="P680" s="23"/>
      <c r="Q680" s="23"/>
      <c r="R680" s="24">
        <v>1</v>
      </c>
      <c r="S680" s="4"/>
    </row>
    <row r="681" spans="1:19" x14ac:dyDescent="0.2">
      <c r="A681" s="9"/>
      <c r="B681" s="9"/>
      <c r="C681" s="9"/>
      <c r="D681" s="9"/>
      <c r="E681" s="9"/>
      <c r="F681" s="9"/>
      <c r="G681" s="11"/>
      <c r="H681" s="11"/>
      <c r="I681" s="11"/>
      <c r="J681" s="5"/>
      <c r="K681" s="5"/>
      <c r="L681" s="4"/>
      <c r="M681" s="5"/>
      <c r="N681" s="4" t="s">
        <v>15</v>
      </c>
      <c r="O681" s="5"/>
      <c r="P681" s="4"/>
      <c r="Q681" s="4"/>
      <c r="R681" s="101">
        <v>3</v>
      </c>
      <c r="S681" s="4"/>
    </row>
    <row r="682" spans="1:19" x14ac:dyDescent="0.2">
      <c r="A682" s="9"/>
      <c r="B682" s="9"/>
      <c r="C682" s="9"/>
      <c r="D682" s="9"/>
      <c r="E682" s="9"/>
      <c r="F682" s="9"/>
      <c r="G682" s="11"/>
      <c r="H682" s="11"/>
      <c r="I682" s="11"/>
      <c r="J682" s="5"/>
      <c r="K682" s="5"/>
      <c r="L682" s="4"/>
      <c r="M682" s="5"/>
      <c r="N682" s="4" t="s">
        <v>16</v>
      </c>
      <c r="O682" s="5"/>
      <c r="P682" s="4"/>
      <c r="Q682" s="4"/>
      <c r="R682" s="16">
        <v>25</v>
      </c>
      <c r="S682" s="4"/>
    </row>
    <row r="683" spans="1:19" x14ac:dyDescent="0.2">
      <c r="A683" s="9"/>
      <c r="B683" s="9"/>
      <c r="C683" s="9"/>
      <c r="D683" s="9"/>
      <c r="E683" s="9"/>
      <c r="F683" s="9"/>
      <c r="G683" s="11"/>
      <c r="H683" s="11"/>
      <c r="I683" s="11"/>
      <c r="J683" s="5"/>
      <c r="K683" s="5"/>
      <c r="L683" s="4"/>
      <c r="M683" s="5"/>
      <c r="N683" s="4" t="s">
        <v>17</v>
      </c>
      <c r="O683" s="5"/>
      <c r="P683" s="4"/>
      <c r="Q683" s="4"/>
      <c r="R683" s="25">
        <v>25</v>
      </c>
      <c r="S683" s="4"/>
    </row>
    <row r="684" spans="1:19" x14ac:dyDescent="0.2">
      <c r="A684" s="9"/>
      <c r="B684" s="9"/>
      <c r="C684" s="9"/>
      <c r="D684" s="9"/>
      <c r="E684" s="9"/>
      <c r="F684" s="9"/>
      <c r="G684" s="11"/>
      <c r="H684" s="11"/>
      <c r="I684" s="11"/>
      <c r="J684" s="5"/>
      <c r="K684" s="5"/>
      <c r="L684" s="4"/>
      <c r="M684" s="5"/>
      <c r="N684" s="4" t="s">
        <v>18</v>
      </c>
      <c r="O684" s="5"/>
      <c r="P684" s="4"/>
      <c r="Q684" s="4"/>
      <c r="R684" s="16">
        <v>0</v>
      </c>
      <c r="S684" s="4"/>
    </row>
    <row r="685" spans="1:19" x14ac:dyDescent="0.2">
      <c r="A685" s="9"/>
      <c r="B685" s="9"/>
      <c r="C685" s="9"/>
      <c r="D685" s="9"/>
      <c r="E685" s="9"/>
      <c r="F685" s="9"/>
      <c r="G685" s="11"/>
      <c r="H685" s="11"/>
      <c r="I685" s="11"/>
      <c r="J685" s="5"/>
      <c r="K685" s="5"/>
      <c r="L685" s="4"/>
      <c r="M685" s="5"/>
      <c r="N685" s="4" t="s">
        <v>19</v>
      </c>
      <c r="O685" s="5"/>
      <c r="P685" s="4"/>
      <c r="Q685" s="4"/>
      <c r="R685" s="16">
        <v>2502</v>
      </c>
      <c r="S685" s="4"/>
    </row>
    <row r="686" spans="1:19" ht="12.75" customHeight="1" x14ac:dyDescent="0.2">
      <c r="A686" s="26" t="s">
        <v>20</v>
      </c>
      <c r="B686" s="26" t="s">
        <v>21</v>
      </c>
      <c r="C686" s="26" t="s">
        <v>22</v>
      </c>
      <c r="D686" s="26" t="s">
        <v>23</v>
      </c>
      <c r="E686" s="26" t="s">
        <v>24</v>
      </c>
      <c r="F686" s="26" t="s">
        <v>25</v>
      </c>
      <c r="G686" s="26" t="s">
        <v>26</v>
      </c>
      <c r="H686" s="26" t="s">
        <v>27</v>
      </c>
      <c r="I686" s="26" t="s">
        <v>28</v>
      </c>
      <c r="J686" s="26" t="s">
        <v>29</v>
      </c>
      <c r="K686" s="26" t="s">
        <v>30</v>
      </c>
      <c r="L686" s="26" t="s">
        <v>31</v>
      </c>
      <c r="M686" s="27" t="s">
        <v>32</v>
      </c>
      <c r="N686" s="28"/>
      <c r="O686" s="28"/>
      <c r="P686" s="28"/>
      <c r="Q686" s="29"/>
      <c r="R686" s="30" t="s">
        <v>33</v>
      </c>
      <c r="S686" s="31" t="s">
        <v>34</v>
      </c>
    </row>
    <row r="687" spans="1:19" x14ac:dyDescent="0.2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3" t="s">
        <v>35</v>
      </c>
      <c r="N687" s="30" t="s">
        <v>36</v>
      </c>
      <c r="O687" s="27" t="s">
        <v>37</v>
      </c>
      <c r="P687" s="28"/>
      <c r="Q687" s="29"/>
      <c r="R687" s="34"/>
      <c r="S687" s="35"/>
    </row>
    <row r="688" spans="1:19" ht="95.25" customHeight="1" x14ac:dyDescent="0.2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7"/>
      <c r="N688" s="38"/>
      <c r="O688" s="39" t="s">
        <v>38</v>
      </c>
      <c r="P688" s="40" t="s">
        <v>39</v>
      </c>
      <c r="Q688" s="41" t="s">
        <v>40</v>
      </c>
      <c r="R688" s="38"/>
      <c r="S688" s="35"/>
    </row>
    <row r="689" spans="1:20" ht="38.25" x14ac:dyDescent="0.2">
      <c r="A689" s="42">
        <v>1</v>
      </c>
      <c r="B689" s="42"/>
      <c r="C689" s="43" t="s">
        <v>339</v>
      </c>
      <c r="D689" s="43" t="s">
        <v>42</v>
      </c>
      <c r="E689" s="43" t="s">
        <v>135</v>
      </c>
      <c r="F689" s="43" t="s">
        <v>136</v>
      </c>
      <c r="G689" s="45" t="s">
        <v>70</v>
      </c>
      <c r="H689" s="46" t="s">
        <v>46</v>
      </c>
      <c r="I689" s="46">
        <v>93971</v>
      </c>
      <c r="J689" s="47">
        <f t="shared" ref="J689:J701" si="69">I689/72</f>
        <v>1305.1527777777778</v>
      </c>
      <c r="K689" s="48">
        <v>2.4</v>
      </c>
      <c r="L689" s="49">
        <f t="shared" ref="L689:L706" si="70">J689*K689</f>
        <v>3132.3666666666668</v>
      </c>
      <c r="M689" s="59"/>
      <c r="N689" s="59"/>
      <c r="O689" s="59">
        <v>20</v>
      </c>
      <c r="P689" s="48">
        <v>2.4</v>
      </c>
      <c r="Q689" s="49">
        <f>17697*20%/72*P689</f>
        <v>117.97999999999999</v>
      </c>
      <c r="R689" s="49">
        <f t="shared" ref="R689:R706" si="71">L689*10%</f>
        <v>313.23666666666668</v>
      </c>
      <c r="S689" s="50">
        <f>R689+Q689+N689+M689+L689</f>
        <v>3563.5833333333335</v>
      </c>
    </row>
    <row r="690" spans="1:20" ht="76.5" x14ac:dyDescent="0.2">
      <c r="A690" s="42">
        <v>2</v>
      </c>
      <c r="B690" s="42"/>
      <c r="C690" s="43" t="s">
        <v>340</v>
      </c>
      <c r="D690" s="43" t="s">
        <v>42</v>
      </c>
      <c r="E690" s="43" t="s">
        <v>157</v>
      </c>
      <c r="F690" s="43" t="s">
        <v>341</v>
      </c>
      <c r="G690" s="58" t="s">
        <v>70</v>
      </c>
      <c r="H690" s="46" t="s">
        <v>46</v>
      </c>
      <c r="I690" s="46">
        <v>93971</v>
      </c>
      <c r="J690" s="47">
        <f t="shared" si="69"/>
        <v>1305.1527777777778</v>
      </c>
      <c r="K690" s="48">
        <v>18.8</v>
      </c>
      <c r="L690" s="49">
        <f t="shared" si="70"/>
        <v>24536.872222222224</v>
      </c>
      <c r="M690" s="59"/>
      <c r="N690" s="59"/>
      <c r="O690" s="59"/>
      <c r="P690" s="48"/>
      <c r="Q690" s="49"/>
      <c r="R690" s="49">
        <f t="shared" si="71"/>
        <v>2453.6872222222223</v>
      </c>
      <c r="S690" s="50">
        <f t="shared" ref="S690:S706" si="72">R690+Q690+N690+M690+L690</f>
        <v>26990.559444444447</v>
      </c>
    </row>
    <row r="691" spans="1:20" ht="51" x14ac:dyDescent="0.2">
      <c r="A691" s="42">
        <f>A690+1</f>
        <v>3</v>
      </c>
      <c r="B691" s="42"/>
      <c r="C691" s="43" t="s">
        <v>213</v>
      </c>
      <c r="D691" s="43" t="s">
        <v>42</v>
      </c>
      <c r="E691" s="43" t="s">
        <v>138</v>
      </c>
      <c r="F691" s="43" t="s">
        <v>139</v>
      </c>
      <c r="G691" s="58" t="s">
        <v>70</v>
      </c>
      <c r="H691" s="46" t="s">
        <v>46</v>
      </c>
      <c r="I691" s="46">
        <v>93971</v>
      </c>
      <c r="J691" s="47">
        <f t="shared" si="69"/>
        <v>1305.1527777777778</v>
      </c>
      <c r="K691" s="48">
        <v>36</v>
      </c>
      <c r="L691" s="49">
        <f t="shared" si="70"/>
        <v>46985.5</v>
      </c>
      <c r="M691" s="59"/>
      <c r="N691" s="59"/>
      <c r="O691" s="59"/>
      <c r="P691" s="48"/>
      <c r="Q691" s="59"/>
      <c r="R691" s="49">
        <f t="shared" si="71"/>
        <v>4698.55</v>
      </c>
      <c r="S691" s="50">
        <f t="shared" si="72"/>
        <v>51684.05</v>
      </c>
    </row>
    <row r="692" spans="1:20" ht="63.75" x14ac:dyDescent="0.2">
      <c r="A692" s="42">
        <f t="shared" ref="A692:A706" si="73">A691+1</f>
        <v>4</v>
      </c>
      <c r="B692" s="43"/>
      <c r="C692" s="43" t="s">
        <v>348</v>
      </c>
      <c r="D692" s="43" t="s">
        <v>42</v>
      </c>
      <c r="E692" s="43" t="s">
        <v>349</v>
      </c>
      <c r="F692" s="43" t="s">
        <v>350</v>
      </c>
      <c r="G692" s="45" t="s">
        <v>351</v>
      </c>
      <c r="H692" s="46" t="s">
        <v>46</v>
      </c>
      <c r="I692" s="46">
        <v>80875</v>
      </c>
      <c r="J692" s="47">
        <f t="shared" si="69"/>
        <v>1123.2638888888889</v>
      </c>
      <c r="K692" s="48">
        <v>3.6</v>
      </c>
      <c r="L692" s="49">
        <f t="shared" si="70"/>
        <v>4043.75</v>
      </c>
      <c r="M692" s="59"/>
      <c r="N692" s="59"/>
      <c r="O692" s="59"/>
      <c r="P692" s="48"/>
      <c r="Q692" s="59"/>
      <c r="R692" s="49">
        <f t="shared" si="71"/>
        <v>404.375</v>
      </c>
      <c r="S692" s="50">
        <f t="shared" si="72"/>
        <v>4448.125</v>
      </c>
    </row>
    <row r="693" spans="1:20" ht="51" x14ac:dyDescent="0.2">
      <c r="A693" s="42">
        <f t="shared" si="73"/>
        <v>5</v>
      </c>
      <c r="B693" s="42"/>
      <c r="C693" s="43" t="s">
        <v>59</v>
      </c>
      <c r="D693" s="43" t="s">
        <v>42</v>
      </c>
      <c r="E693" s="43" t="s">
        <v>43</v>
      </c>
      <c r="F693" s="43" t="s">
        <v>60</v>
      </c>
      <c r="G693" s="45" t="s">
        <v>61</v>
      </c>
      <c r="H693" s="46" t="s">
        <v>46</v>
      </c>
      <c r="I693" s="46">
        <v>89016</v>
      </c>
      <c r="J693" s="47">
        <f t="shared" si="69"/>
        <v>1236.3333333333333</v>
      </c>
      <c r="K693" s="57">
        <v>6</v>
      </c>
      <c r="L693" s="49">
        <f t="shared" si="70"/>
        <v>7418</v>
      </c>
      <c r="M693" s="49"/>
      <c r="N693" s="49"/>
      <c r="O693" s="49">
        <v>20</v>
      </c>
      <c r="P693" s="48">
        <v>6</v>
      </c>
      <c r="Q693" s="49">
        <f>17697*20%/72*P693</f>
        <v>294.95</v>
      </c>
      <c r="R693" s="49">
        <f t="shared" si="71"/>
        <v>741.80000000000007</v>
      </c>
      <c r="S693" s="50">
        <f t="shared" si="72"/>
        <v>8454.75</v>
      </c>
    </row>
    <row r="694" spans="1:20" ht="76.5" x14ac:dyDescent="0.2">
      <c r="A694" s="42">
        <f t="shared" si="73"/>
        <v>6</v>
      </c>
      <c r="B694" s="42"/>
      <c r="C694" s="43" t="s">
        <v>219</v>
      </c>
      <c r="D694" s="43" t="s">
        <v>42</v>
      </c>
      <c r="E694" s="43" t="s">
        <v>352</v>
      </c>
      <c r="F694" s="43" t="s">
        <v>353</v>
      </c>
      <c r="G694" s="45" t="s">
        <v>89</v>
      </c>
      <c r="H694" s="46" t="s">
        <v>46</v>
      </c>
      <c r="I694" s="46">
        <v>80875</v>
      </c>
      <c r="J694" s="47">
        <f t="shared" si="69"/>
        <v>1123.2638888888889</v>
      </c>
      <c r="K694" s="57">
        <v>3.6</v>
      </c>
      <c r="L694" s="49">
        <f t="shared" si="70"/>
        <v>4043.75</v>
      </c>
      <c r="M694" s="49"/>
      <c r="N694" s="49"/>
      <c r="O694" s="49"/>
      <c r="P694" s="48"/>
      <c r="Q694" s="49"/>
      <c r="R694" s="49">
        <f t="shared" si="71"/>
        <v>404.375</v>
      </c>
      <c r="S694" s="50">
        <f t="shared" si="72"/>
        <v>4448.125</v>
      </c>
    </row>
    <row r="695" spans="1:20" s="51" customFormat="1" ht="72.75" customHeight="1" x14ac:dyDescent="0.2">
      <c r="A695" s="42">
        <f t="shared" si="73"/>
        <v>7</v>
      </c>
      <c r="B695" s="42"/>
      <c r="C695" s="43" t="s">
        <v>230</v>
      </c>
      <c r="D695" s="43" t="s">
        <v>42</v>
      </c>
      <c r="E695" s="44" t="s">
        <v>52</v>
      </c>
      <c r="F695" s="43" t="s">
        <v>231</v>
      </c>
      <c r="G695" s="45" t="s">
        <v>232</v>
      </c>
      <c r="H695" s="46" t="s">
        <v>46</v>
      </c>
      <c r="I695" s="46">
        <v>82468</v>
      </c>
      <c r="J695" s="47">
        <f t="shared" si="69"/>
        <v>1145.3888888888889</v>
      </c>
      <c r="K695" s="48">
        <v>9.5</v>
      </c>
      <c r="L695" s="49">
        <f t="shared" si="70"/>
        <v>10881.194444444445</v>
      </c>
      <c r="M695" s="49"/>
      <c r="N695" s="49"/>
      <c r="O695" s="49"/>
      <c r="P695" s="48"/>
      <c r="Q695" s="49"/>
      <c r="R695" s="49">
        <f t="shared" si="71"/>
        <v>1088.1194444444445</v>
      </c>
      <c r="S695" s="50">
        <f t="shared" si="72"/>
        <v>11969.31388888889</v>
      </c>
    </row>
    <row r="696" spans="1:20" s="51" customFormat="1" ht="63.75" x14ac:dyDescent="0.2">
      <c r="A696" s="42">
        <f t="shared" si="73"/>
        <v>8</v>
      </c>
      <c r="B696" s="42"/>
      <c r="C696" s="43" t="s">
        <v>163</v>
      </c>
      <c r="D696" s="43" t="s">
        <v>42</v>
      </c>
      <c r="E696" s="43" t="s">
        <v>164</v>
      </c>
      <c r="F696" s="43" t="s">
        <v>165</v>
      </c>
      <c r="G696" s="45" t="s">
        <v>166</v>
      </c>
      <c r="H696" s="46" t="s">
        <v>46</v>
      </c>
      <c r="I696" s="46">
        <v>89016</v>
      </c>
      <c r="J696" s="47">
        <f t="shared" si="69"/>
        <v>1236.3333333333333</v>
      </c>
      <c r="K696" s="48">
        <v>9.4</v>
      </c>
      <c r="L696" s="49">
        <f t="shared" si="70"/>
        <v>11621.533333333333</v>
      </c>
      <c r="M696" s="59"/>
      <c r="N696" s="59"/>
      <c r="O696" s="59"/>
      <c r="P696" s="48"/>
      <c r="Q696" s="59"/>
      <c r="R696" s="49">
        <f t="shared" si="71"/>
        <v>1162.1533333333334</v>
      </c>
      <c r="S696" s="50">
        <f t="shared" si="72"/>
        <v>12783.686666666666</v>
      </c>
    </row>
    <row r="697" spans="1:20" s="51" customFormat="1" ht="51" x14ac:dyDescent="0.2">
      <c r="A697" s="42">
        <f t="shared" si="73"/>
        <v>9</v>
      </c>
      <c r="B697" s="42"/>
      <c r="C697" s="43" t="s">
        <v>82</v>
      </c>
      <c r="D697" s="43" t="s">
        <v>42</v>
      </c>
      <c r="E697" s="43" t="s">
        <v>43</v>
      </c>
      <c r="F697" s="43" t="s">
        <v>83</v>
      </c>
      <c r="G697" s="45" t="s">
        <v>84</v>
      </c>
      <c r="H697" s="46" t="s">
        <v>46</v>
      </c>
      <c r="I697" s="46">
        <v>85653</v>
      </c>
      <c r="J697" s="47">
        <f t="shared" si="69"/>
        <v>1189.625</v>
      </c>
      <c r="K697" s="48">
        <v>4.2</v>
      </c>
      <c r="L697" s="49">
        <f t="shared" si="70"/>
        <v>4996.4250000000002</v>
      </c>
      <c r="M697" s="49"/>
      <c r="N697" s="49"/>
      <c r="O697" s="49"/>
      <c r="P697" s="48"/>
      <c r="Q697" s="49"/>
      <c r="R697" s="49">
        <f t="shared" si="71"/>
        <v>499.64250000000004</v>
      </c>
      <c r="S697" s="50">
        <f t="shared" si="72"/>
        <v>5496.0675000000001</v>
      </c>
    </row>
    <row r="698" spans="1:20" ht="38.25" customHeight="1" x14ac:dyDescent="0.2">
      <c r="A698" s="42">
        <f t="shared" si="73"/>
        <v>10</v>
      </c>
      <c r="B698" s="43"/>
      <c r="C698" s="43" t="s">
        <v>191</v>
      </c>
      <c r="D698" s="43" t="s">
        <v>42</v>
      </c>
      <c r="E698" s="43" t="s">
        <v>74</v>
      </c>
      <c r="F698" s="43" t="s">
        <v>183</v>
      </c>
      <c r="G698" s="45" t="s">
        <v>70</v>
      </c>
      <c r="H698" s="46" t="s">
        <v>46</v>
      </c>
      <c r="I698" s="46">
        <v>93971</v>
      </c>
      <c r="J698" s="47">
        <f t="shared" si="69"/>
        <v>1305.1527777777778</v>
      </c>
      <c r="K698" s="48">
        <v>5</v>
      </c>
      <c r="L698" s="49">
        <f t="shared" si="70"/>
        <v>6525.7638888888887</v>
      </c>
      <c r="M698" s="59"/>
      <c r="N698" s="49"/>
      <c r="O698" s="59">
        <v>25</v>
      </c>
      <c r="P698" s="48">
        <v>5</v>
      </c>
      <c r="Q698" s="49">
        <f>17697*25%/72*P698</f>
        <v>307.23958333333331</v>
      </c>
      <c r="R698" s="49">
        <f t="shared" si="71"/>
        <v>652.57638888888891</v>
      </c>
      <c r="S698" s="50">
        <f t="shared" si="72"/>
        <v>7485.5798611111113</v>
      </c>
    </row>
    <row r="699" spans="1:20" ht="51" x14ac:dyDescent="0.2">
      <c r="A699" s="42">
        <f t="shared" si="73"/>
        <v>11</v>
      </c>
      <c r="B699" s="42"/>
      <c r="C699" s="43" t="s">
        <v>330</v>
      </c>
      <c r="D699" s="43" t="s">
        <v>42</v>
      </c>
      <c r="E699" s="43" t="s">
        <v>160</v>
      </c>
      <c r="F699" s="43" t="s">
        <v>331</v>
      </c>
      <c r="G699" s="45" t="s">
        <v>332</v>
      </c>
      <c r="H699" s="46" t="s">
        <v>46</v>
      </c>
      <c r="I699" s="46">
        <v>82468</v>
      </c>
      <c r="J699" s="47">
        <f t="shared" si="69"/>
        <v>1145.3888888888889</v>
      </c>
      <c r="K699" s="48">
        <v>44.8</v>
      </c>
      <c r="L699" s="49">
        <f t="shared" si="70"/>
        <v>51313.422222222223</v>
      </c>
      <c r="M699" s="49"/>
      <c r="N699" s="49"/>
      <c r="O699" s="49"/>
      <c r="P699" s="48"/>
      <c r="Q699" s="49"/>
      <c r="R699" s="49">
        <f t="shared" si="71"/>
        <v>5131.3422222222225</v>
      </c>
      <c r="S699" s="50">
        <f t="shared" si="72"/>
        <v>56444.764444444445</v>
      </c>
    </row>
    <row r="700" spans="1:20" s="51" customFormat="1" ht="51" x14ac:dyDescent="0.2">
      <c r="A700" s="42">
        <f t="shared" si="73"/>
        <v>12</v>
      </c>
      <c r="B700" s="43"/>
      <c r="C700" s="43" t="s">
        <v>210</v>
      </c>
      <c r="D700" s="43" t="s">
        <v>42</v>
      </c>
      <c r="E700" s="43" t="s">
        <v>94</v>
      </c>
      <c r="F700" s="43" t="s">
        <v>101</v>
      </c>
      <c r="G700" s="42" t="s">
        <v>70</v>
      </c>
      <c r="H700" s="46" t="s">
        <v>46</v>
      </c>
      <c r="I700" s="46">
        <v>93971</v>
      </c>
      <c r="J700" s="47">
        <f t="shared" si="69"/>
        <v>1305.1527777777778</v>
      </c>
      <c r="K700" s="48"/>
      <c r="L700" s="49"/>
      <c r="M700" s="49">
        <v>4424</v>
      </c>
      <c r="N700" s="49"/>
      <c r="O700" s="49"/>
      <c r="P700" s="48"/>
      <c r="Q700" s="49"/>
      <c r="R700" s="49"/>
      <c r="S700" s="50">
        <f t="shared" si="72"/>
        <v>4424</v>
      </c>
      <c r="T700" s="56"/>
    </row>
    <row r="701" spans="1:20" s="51" customFormat="1" ht="63.75" x14ac:dyDescent="0.2">
      <c r="A701" s="42">
        <f t="shared" si="73"/>
        <v>13</v>
      </c>
      <c r="B701" s="42"/>
      <c r="C701" s="43" t="s">
        <v>82</v>
      </c>
      <c r="D701" s="43" t="s">
        <v>42</v>
      </c>
      <c r="E701" s="43" t="s">
        <v>102</v>
      </c>
      <c r="F701" s="43" t="s">
        <v>103</v>
      </c>
      <c r="G701" s="45" t="s">
        <v>104</v>
      </c>
      <c r="H701" s="46" t="s">
        <v>46</v>
      </c>
      <c r="I701" s="46">
        <v>77867</v>
      </c>
      <c r="J701" s="47">
        <f t="shared" si="69"/>
        <v>1081.4861111111111</v>
      </c>
      <c r="K701" s="48">
        <v>4.2</v>
      </c>
      <c r="L701" s="49">
        <f t="shared" si="70"/>
        <v>4542.2416666666668</v>
      </c>
      <c r="M701" s="59"/>
      <c r="N701" s="59"/>
      <c r="O701" s="59"/>
      <c r="P701" s="48"/>
      <c r="Q701" s="59"/>
      <c r="R701" s="49">
        <f t="shared" si="71"/>
        <v>454.22416666666669</v>
      </c>
      <c r="S701" s="50">
        <f t="shared" si="72"/>
        <v>4996.4658333333336</v>
      </c>
    </row>
    <row r="702" spans="1:20" ht="63.75" x14ac:dyDescent="0.2">
      <c r="A702" s="42">
        <f t="shared" si="73"/>
        <v>14</v>
      </c>
      <c r="B702" s="42"/>
      <c r="C702" s="43" t="s">
        <v>354</v>
      </c>
      <c r="D702" s="43" t="s">
        <v>42</v>
      </c>
      <c r="E702" s="43" t="s">
        <v>355</v>
      </c>
      <c r="F702" s="43" t="s">
        <v>356</v>
      </c>
      <c r="G702" s="45" t="s">
        <v>357</v>
      </c>
      <c r="H702" s="46" t="s">
        <v>46</v>
      </c>
      <c r="I702" s="46">
        <v>89016</v>
      </c>
      <c r="J702" s="47">
        <f>I702/72</f>
        <v>1236.3333333333333</v>
      </c>
      <c r="K702" s="48">
        <v>65.5</v>
      </c>
      <c r="L702" s="49">
        <f t="shared" si="70"/>
        <v>80979.833333333328</v>
      </c>
      <c r="M702" s="49"/>
      <c r="N702" s="49"/>
      <c r="O702" s="49"/>
      <c r="P702" s="48"/>
      <c r="Q702" s="49"/>
      <c r="R702" s="49">
        <f t="shared" si="71"/>
        <v>8097.9833333333336</v>
      </c>
      <c r="S702" s="50">
        <f t="shared" si="72"/>
        <v>89077.816666666666</v>
      </c>
    </row>
    <row r="703" spans="1:20" ht="51" x14ac:dyDescent="0.2">
      <c r="A703" s="42">
        <f t="shared" si="73"/>
        <v>15</v>
      </c>
      <c r="B703" s="42"/>
      <c r="C703" s="43" t="s">
        <v>345</v>
      </c>
      <c r="D703" s="43" t="s">
        <v>42</v>
      </c>
      <c r="E703" s="43" t="s">
        <v>109</v>
      </c>
      <c r="F703" s="43" t="s">
        <v>247</v>
      </c>
      <c r="G703" s="45" t="s">
        <v>70</v>
      </c>
      <c r="H703" s="46" t="s">
        <v>46</v>
      </c>
      <c r="I703" s="46">
        <v>93971</v>
      </c>
      <c r="J703" s="47">
        <f>I703/72</f>
        <v>1305.1527777777778</v>
      </c>
      <c r="K703" s="48">
        <v>16.8</v>
      </c>
      <c r="L703" s="49">
        <f t="shared" si="70"/>
        <v>21926.566666666669</v>
      </c>
      <c r="M703" s="49"/>
      <c r="N703" s="49"/>
      <c r="O703" s="49"/>
      <c r="P703" s="48"/>
      <c r="Q703" s="49"/>
      <c r="R703" s="49">
        <f t="shared" si="71"/>
        <v>2192.6566666666672</v>
      </c>
      <c r="S703" s="50">
        <f t="shared" si="72"/>
        <v>24119.223333333335</v>
      </c>
    </row>
    <row r="704" spans="1:20" ht="38.25" x14ac:dyDescent="0.2">
      <c r="A704" s="42">
        <f t="shared" si="73"/>
        <v>16</v>
      </c>
      <c r="B704" s="42"/>
      <c r="C704" s="43" t="s">
        <v>191</v>
      </c>
      <c r="D704" s="43" t="s">
        <v>42</v>
      </c>
      <c r="E704" s="43" t="s">
        <v>48</v>
      </c>
      <c r="F704" s="43" t="s">
        <v>192</v>
      </c>
      <c r="G704" s="45" t="s">
        <v>193</v>
      </c>
      <c r="H704" s="46" t="s">
        <v>46</v>
      </c>
      <c r="I704" s="46">
        <v>90609</v>
      </c>
      <c r="J704" s="47">
        <f>I704/72</f>
        <v>1258.4583333333333</v>
      </c>
      <c r="K704" s="48">
        <v>5</v>
      </c>
      <c r="L704" s="49">
        <f t="shared" si="70"/>
        <v>6292.2916666666661</v>
      </c>
      <c r="M704" s="49"/>
      <c r="N704" s="49"/>
      <c r="O704" s="49">
        <v>25</v>
      </c>
      <c r="P704" s="48">
        <v>5</v>
      </c>
      <c r="Q704" s="49">
        <f>17697*25%/72*P704</f>
        <v>307.23958333333331</v>
      </c>
      <c r="R704" s="49">
        <f t="shared" si="71"/>
        <v>629.22916666666663</v>
      </c>
      <c r="S704" s="50">
        <f t="shared" si="72"/>
        <v>7228.7604166666661</v>
      </c>
    </row>
    <row r="705" spans="1:19" s="51" customFormat="1" ht="38.25" x14ac:dyDescent="0.2">
      <c r="A705" s="42">
        <f t="shared" si="73"/>
        <v>17</v>
      </c>
      <c r="B705" s="42"/>
      <c r="C705" s="43" t="s">
        <v>62</v>
      </c>
      <c r="D705" s="43" t="s">
        <v>42</v>
      </c>
      <c r="E705" s="43" t="s">
        <v>94</v>
      </c>
      <c r="F705" s="43" t="s">
        <v>214</v>
      </c>
      <c r="G705" s="45" t="s">
        <v>70</v>
      </c>
      <c r="H705" s="46" t="s">
        <v>46</v>
      </c>
      <c r="I705" s="46">
        <v>93971</v>
      </c>
      <c r="J705" s="47">
        <f>I705/72</f>
        <v>1305.1527777777778</v>
      </c>
      <c r="K705" s="61">
        <v>6.6</v>
      </c>
      <c r="L705" s="49">
        <f t="shared" si="70"/>
        <v>8614.0083333333332</v>
      </c>
      <c r="M705" s="62"/>
      <c r="N705" s="62"/>
      <c r="O705" s="62"/>
      <c r="P705" s="61"/>
      <c r="Q705" s="62"/>
      <c r="R705" s="49">
        <f t="shared" si="71"/>
        <v>861.40083333333337</v>
      </c>
      <c r="S705" s="50">
        <f t="shared" si="72"/>
        <v>9475.4091666666664</v>
      </c>
    </row>
    <row r="706" spans="1:19" ht="26.25" thickBot="1" x14ac:dyDescent="0.25">
      <c r="A706" s="42">
        <f t="shared" si="73"/>
        <v>18</v>
      </c>
      <c r="B706" s="63"/>
      <c r="C706" s="102" t="s">
        <v>336</v>
      </c>
      <c r="D706" s="103" t="s">
        <v>42</v>
      </c>
      <c r="E706" s="102"/>
      <c r="F706" s="102"/>
      <c r="G706" s="65" t="s">
        <v>125</v>
      </c>
      <c r="H706" s="66" t="s">
        <v>46</v>
      </c>
      <c r="I706" s="66">
        <v>85653</v>
      </c>
      <c r="J706" s="47">
        <f>I706/72</f>
        <v>1189.625</v>
      </c>
      <c r="K706" s="61">
        <v>8.8000000000000007</v>
      </c>
      <c r="L706" s="49">
        <f t="shared" si="70"/>
        <v>10468.700000000001</v>
      </c>
      <c r="M706" s="62"/>
      <c r="N706" s="62"/>
      <c r="O706" s="62"/>
      <c r="P706" s="61"/>
      <c r="Q706" s="62"/>
      <c r="R706" s="49">
        <f t="shared" si="71"/>
        <v>1046.8700000000001</v>
      </c>
      <c r="S706" s="50">
        <f t="shared" si="72"/>
        <v>11515.570000000002</v>
      </c>
    </row>
    <row r="707" spans="1:19" ht="13.5" thickBot="1" x14ac:dyDescent="0.25">
      <c r="A707" s="89" t="s">
        <v>126</v>
      </c>
      <c r="B707" s="90"/>
      <c r="C707" s="70"/>
      <c r="D707" s="70"/>
      <c r="E707" s="70"/>
      <c r="F707" s="70"/>
      <c r="G707" s="71"/>
      <c r="H707" s="71"/>
      <c r="I707" s="71"/>
      <c r="J707" s="72"/>
      <c r="K707" s="72">
        <f>SUM(K689:K706)</f>
        <v>250.20000000000002</v>
      </c>
      <c r="L707" s="73">
        <f>SUM(L689:L706)</f>
        <v>308322.21944444446</v>
      </c>
      <c r="M707" s="73">
        <f>SUM(M689:M706)</f>
        <v>4424</v>
      </c>
      <c r="N707" s="73"/>
      <c r="O707" s="73"/>
      <c r="P707" s="72">
        <f>SUM(P689:P706)</f>
        <v>18.399999999999999</v>
      </c>
      <c r="Q707" s="73">
        <f>SUM(Q689:Q706)</f>
        <v>1027.4091666666666</v>
      </c>
      <c r="R707" s="73">
        <f>SUM(R689:R706)</f>
        <v>30832.221944444445</v>
      </c>
      <c r="S707" s="91">
        <f>SUM(S689:S706)</f>
        <v>344605.8505555556</v>
      </c>
    </row>
    <row r="708" spans="1:19" x14ac:dyDescent="0.2">
      <c r="A708" s="83"/>
      <c r="B708" s="83"/>
      <c r="C708" s="83"/>
      <c r="D708" s="83"/>
      <c r="E708" s="83"/>
      <c r="F708" s="83"/>
    </row>
    <row r="709" spans="1:19" x14ac:dyDescent="0.2">
      <c r="A709" s="83"/>
      <c r="B709" s="83"/>
      <c r="C709" s="83"/>
      <c r="D709" s="83"/>
      <c r="E709" s="83"/>
      <c r="F709" s="83"/>
      <c r="R709" s="137">
        <f>R683/R682*100</f>
        <v>100</v>
      </c>
      <c r="S709" s="138">
        <f>S707*R709%</f>
        <v>344605.8505555556</v>
      </c>
    </row>
    <row r="710" spans="1:19" x14ac:dyDescent="0.2">
      <c r="A710" s="83"/>
      <c r="B710" s="83"/>
      <c r="C710" s="83"/>
      <c r="D710" s="83"/>
      <c r="E710" s="83"/>
      <c r="F710" s="83"/>
      <c r="R710" s="124">
        <f>R684/R682*100</f>
        <v>0</v>
      </c>
      <c r="S710" s="125">
        <f>S707-S709</f>
        <v>0</v>
      </c>
    </row>
    <row r="711" spans="1:19" x14ac:dyDescent="0.2">
      <c r="A711" s="83"/>
      <c r="B711" s="83"/>
      <c r="C711" s="9" t="s">
        <v>127</v>
      </c>
      <c r="D711" s="9"/>
      <c r="E711" s="9"/>
      <c r="F711" s="9"/>
      <c r="G711" s="11"/>
      <c r="H711" s="11"/>
      <c r="I711" s="11"/>
      <c r="R711" s="4">
        <f>SUM(R709:R710)</f>
        <v>100</v>
      </c>
      <c r="S711" s="125">
        <f>SUM(S709:S710)</f>
        <v>344605.8505555556</v>
      </c>
    </row>
    <row r="712" spans="1:19" x14ac:dyDescent="0.2">
      <c r="A712" s="83"/>
      <c r="B712" s="83"/>
      <c r="C712" s="9"/>
      <c r="D712" s="9"/>
      <c r="E712" s="9"/>
      <c r="F712" s="9"/>
      <c r="G712" s="11"/>
      <c r="H712" s="11"/>
      <c r="I712" s="11"/>
      <c r="R712" s="4"/>
      <c r="S712" s="4"/>
    </row>
    <row r="713" spans="1:19" x14ac:dyDescent="0.2">
      <c r="A713" s="83"/>
      <c r="B713" s="83"/>
      <c r="C713" s="9" t="s">
        <v>216</v>
      </c>
      <c r="D713" s="9"/>
      <c r="E713" s="9"/>
      <c r="F713" s="11"/>
      <c r="G713" s="11"/>
      <c r="H713" s="11"/>
      <c r="I713" s="11"/>
    </row>
    <row r="714" spans="1:19" x14ac:dyDescent="0.2">
      <c r="A714" s="83"/>
      <c r="B714" s="83"/>
      <c r="C714" s="9"/>
      <c r="D714" s="9"/>
      <c r="E714" s="9"/>
      <c r="F714" s="11"/>
      <c r="G714" s="11"/>
      <c r="H714" s="11"/>
      <c r="I714" s="11"/>
    </row>
    <row r="715" spans="1:19" x14ac:dyDescent="0.2">
      <c r="A715" s="83"/>
      <c r="B715" s="83"/>
      <c r="C715" s="9"/>
      <c r="D715" s="9"/>
      <c r="E715" s="9"/>
      <c r="F715" s="11"/>
      <c r="G715" s="11"/>
      <c r="H715" s="11"/>
      <c r="I715" s="11"/>
    </row>
    <row r="716" spans="1:19" x14ac:dyDescent="0.2">
      <c r="A716" s="83"/>
      <c r="B716" s="83"/>
      <c r="C716" s="9"/>
      <c r="D716" s="9"/>
      <c r="E716" s="9"/>
      <c r="F716" s="11"/>
      <c r="G716" s="11"/>
      <c r="H716" s="11"/>
      <c r="I716" s="11"/>
    </row>
    <row r="717" spans="1:19" x14ac:dyDescent="0.2">
      <c r="A717" s="83"/>
      <c r="B717" s="83"/>
      <c r="C717" s="9"/>
      <c r="D717" s="9"/>
      <c r="E717" s="9"/>
      <c r="F717" s="11"/>
      <c r="G717" s="11"/>
      <c r="H717" s="11"/>
      <c r="I717" s="11"/>
    </row>
    <row r="718" spans="1:19" x14ac:dyDescent="0.2">
      <c r="A718" s="83"/>
      <c r="B718" s="83"/>
      <c r="C718" s="9"/>
      <c r="D718" s="9"/>
      <c r="E718" s="9"/>
      <c r="F718" s="11"/>
      <c r="G718" s="11"/>
      <c r="H718" s="11"/>
      <c r="I718" s="11"/>
    </row>
    <row r="719" spans="1:19" x14ac:dyDescent="0.2">
      <c r="A719" s="83"/>
      <c r="B719" s="83"/>
      <c r="C719" s="9"/>
      <c r="D719" s="9"/>
      <c r="E719" s="9"/>
      <c r="F719" s="11"/>
      <c r="G719" s="11"/>
      <c r="H719" s="11"/>
      <c r="I719" s="11"/>
    </row>
    <row r="720" spans="1:19" x14ac:dyDescent="0.2">
      <c r="A720" s="83"/>
      <c r="B720" s="83"/>
      <c r="C720" s="9"/>
      <c r="D720" s="9"/>
      <c r="E720" s="9"/>
      <c r="F720" s="11"/>
      <c r="G720" s="11"/>
      <c r="H720" s="11"/>
      <c r="I720" s="11"/>
    </row>
    <row r="721" spans="1:19" x14ac:dyDescent="0.2">
      <c r="A721" s="83"/>
      <c r="B721" s="83"/>
      <c r="C721" s="9"/>
      <c r="D721" s="9"/>
      <c r="E721" s="9"/>
      <c r="F721" s="11"/>
      <c r="G721" s="11"/>
      <c r="H721" s="11"/>
      <c r="I721" s="11"/>
    </row>
    <row r="722" spans="1:19" x14ac:dyDescent="0.2">
      <c r="A722" s="83"/>
      <c r="B722" s="83"/>
      <c r="C722" s="9"/>
      <c r="D722" s="9"/>
      <c r="E722" s="9"/>
      <c r="F722" s="11"/>
      <c r="G722" s="11"/>
      <c r="H722" s="11"/>
      <c r="I722" s="11"/>
    </row>
    <row r="723" spans="1:19" x14ac:dyDescent="0.2">
      <c r="A723" s="1" t="s">
        <v>0</v>
      </c>
      <c r="B723" s="1"/>
      <c r="C723" s="1"/>
      <c r="D723" s="2"/>
      <c r="E723" s="127" t="s">
        <v>358</v>
      </c>
      <c r="F723" s="127"/>
      <c r="G723" s="127"/>
      <c r="H723" s="127"/>
      <c r="I723" s="127"/>
      <c r="J723" s="127"/>
      <c r="K723" s="127"/>
      <c r="L723" s="4"/>
      <c r="M723" s="5"/>
      <c r="N723" s="6" t="s">
        <v>2</v>
      </c>
      <c r="O723" s="6"/>
      <c r="P723" s="6"/>
      <c r="Q723" s="6"/>
      <c r="R723" s="6"/>
      <c r="S723" s="6"/>
    </row>
    <row r="724" spans="1:19" ht="40.5" customHeight="1" x14ac:dyDescent="0.2">
      <c r="A724" s="8" t="s">
        <v>3</v>
      </c>
      <c r="B724" s="8"/>
      <c r="C724" s="8"/>
      <c r="D724" s="2"/>
      <c r="E724" s="2"/>
      <c r="F724" s="9"/>
      <c r="G724" s="10"/>
      <c r="H724" s="11"/>
      <c r="I724" s="11"/>
      <c r="J724" s="5"/>
      <c r="K724" s="5"/>
      <c r="L724" s="4"/>
      <c r="N724" s="12" t="s">
        <v>4</v>
      </c>
      <c r="O724" s="12"/>
      <c r="P724" s="12"/>
      <c r="Q724" s="12"/>
      <c r="R724" s="12"/>
      <c r="S724" s="12"/>
    </row>
    <row r="725" spans="1:19" x14ac:dyDescent="0.2">
      <c r="A725" s="2"/>
      <c r="B725" s="2"/>
      <c r="C725" s="2"/>
      <c r="D725" s="2"/>
      <c r="E725" s="3" t="s">
        <v>5</v>
      </c>
      <c r="F725" s="3"/>
      <c r="G725" s="3"/>
      <c r="H725" s="3"/>
      <c r="I725" s="3"/>
      <c r="J725" s="3"/>
      <c r="K725" s="3"/>
      <c r="L725" s="3"/>
      <c r="M725" s="5"/>
      <c r="N725" s="13"/>
      <c r="O725" s="13"/>
      <c r="P725" s="13"/>
      <c r="Q725" s="14"/>
      <c r="R725" s="15"/>
      <c r="S725" s="16"/>
    </row>
    <row r="726" spans="1:19" x14ac:dyDescent="0.2">
      <c r="A726" s="3" t="s">
        <v>132</v>
      </c>
      <c r="B726" s="3"/>
      <c r="C726" s="3"/>
      <c r="D726" s="3"/>
      <c r="E726" s="2"/>
      <c r="F726" s="9" t="s">
        <v>7</v>
      </c>
      <c r="G726" s="9"/>
      <c r="H726" s="9"/>
      <c r="I726" s="9"/>
      <c r="J726" s="5"/>
      <c r="K726" s="5"/>
      <c r="L726" s="4"/>
      <c r="M726" s="5"/>
      <c r="N726" s="17" t="s">
        <v>8</v>
      </c>
      <c r="O726" s="17"/>
      <c r="P726" s="17"/>
      <c r="Q726" s="17"/>
      <c r="R726" s="17"/>
      <c r="S726" s="17"/>
    </row>
    <row r="727" spans="1:19" x14ac:dyDescent="0.2">
      <c r="A727" s="18"/>
      <c r="B727" s="18"/>
      <c r="C727" s="18"/>
      <c r="D727" s="18"/>
      <c r="E727" s="2"/>
      <c r="F727" s="9"/>
      <c r="G727" s="9"/>
      <c r="H727" s="9"/>
      <c r="I727" s="9"/>
      <c r="J727" s="5"/>
      <c r="K727" s="5"/>
      <c r="L727" s="4"/>
      <c r="M727" s="5"/>
      <c r="N727" s="19"/>
      <c r="O727" s="19"/>
      <c r="P727" s="19"/>
      <c r="Q727" s="19"/>
      <c r="R727" s="19"/>
      <c r="S727" s="19"/>
    </row>
    <row r="728" spans="1:19" x14ac:dyDescent="0.2">
      <c r="A728" s="9"/>
      <c r="B728" s="9"/>
      <c r="C728" s="9"/>
      <c r="D728" s="9"/>
      <c r="E728" s="9"/>
      <c r="F728" s="9"/>
      <c r="G728" s="11"/>
      <c r="H728" s="11"/>
      <c r="I728" s="11"/>
      <c r="J728" s="5"/>
      <c r="K728" s="5"/>
      <c r="L728" s="4"/>
      <c r="M728" s="5"/>
      <c r="N728" s="20"/>
      <c r="O728" s="21"/>
      <c r="P728" s="20"/>
      <c r="Q728" s="20"/>
      <c r="R728" s="20"/>
      <c r="S728" s="4"/>
    </row>
    <row r="729" spans="1:19" x14ac:dyDescent="0.2">
      <c r="A729" s="9"/>
      <c r="B729" s="9"/>
      <c r="C729" s="9"/>
      <c r="D729" s="9"/>
      <c r="E729" s="9"/>
      <c r="F729" s="2" t="s">
        <v>9</v>
      </c>
      <c r="G729" s="9"/>
      <c r="H729" s="9"/>
      <c r="I729" s="9"/>
      <c r="J729" s="9"/>
      <c r="K729" s="5"/>
      <c r="L729" s="4"/>
      <c r="M729" s="5"/>
      <c r="N729" s="4" t="s">
        <v>10</v>
      </c>
      <c r="O729" s="5"/>
      <c r="P729" s="4"/>
      <c r="Q729" s="4"/>
      <c r="R729" s="4"/>
      <c r="S729" s="4"/>
    </row>
    <row r="730" spans="1:19" x14ac:dyDescent="0.2">
      <c r="A730" s="9"/>
      <c r="B730" s="9"/>
      <c r="C730" s="9"/>
      <c r="D730" s="9"/>
      <c r="E730" s="9"/>
      <c r="F730" s="9"/>
      <c r="G730" s="11"/>
      <c r="H730" s="11"/>
      <c r="I730" s="11"/>
      <c r="J730" s="5"/>
      <c r="K730" s="5"/>
      <c r="L730" s="4"/>
      <c r="M730" s="5"/>
      <c r="N730" s="4" t="s">
        <v>11</v>
      </c>
      <c r="O730" s="5"/>
      <c r="P730" s="4"/>
      <c r="Q730" s="4"/>
      <c r="R730" s="16" t="s">
        <v>12</v>
      </c>
      <c r="S730" s="4"/>
    </row>
    <row r="731" spans="1:19" ht="27.75" customHeight="1" x14ac:dyDescent="0.2">
      <c r="A731" s="9"/>
      <c r="B731" s="9"/>
      <c r="C731" s="9"/>
      <c r="D731" s="9"/>
      <c r="E731" s="9"/>
      <c r="F731" s="9"/>
      <c r="G731" s="11"/>
      <c r="H731" s="11"/>
      <c r="I731" s="11"/>
      <c r="J731" s="5"/>
      <c r="K731" s="5"/>
      <c r="L731" s="4"/>
      <c r="M731" s="5"/>
      <c r="N731" s="23" t="s">
        <v>359</v>
      </c>
      <c r="O731" s="23"/>
      <c r="P731" s="23"/>
      <c r="Q731" s="23"/>
      <c r="R731" s="23"/>
      <c r="S731" s="23"/>
    </row>
    <row r="732" spans="1:19" ht="23.25" customHeight="1" x14ac:dyDescent="0.2">
      <c r="A732" s="9"/>
      <c r="B732" s="9"/>
      <c r="C732" s="9"/>
      <c r="D732" s="9"/>
      <c r="E732" s="9"/>
      <c r="F732" s="9"/>
      <c r="G732" s="11"/>
      <c r="H732" s="11"/>
      <c r="I732" s="11"/>
      <c r="J732" s="5"/>
      <c r="K732" s="5"/>
      <c r="L732" s="4"/>
      <c r="M732" s="5"/>
      <c r="N732" s="23"/>
      <c r="O732" s="23"/>
      <c r="P732" s="23"/>
      <c r="Q732" s="23"/>
      <c r="R732" s="23"/>
      <c r="S732" s="23"/>
    </row>
    <row r="733" spans="1:19" x14ac:dyDescent="0.2">
      <c r="A733" s="9"/>
      <c r="B733" s="9"/>
      <c r="C733" s="9"/>
      <c r="D733" s="9"/>
      <c r="E733" s="9"/>
      <c r="F733" s="9"/>
      <c r="G733" s="11"/>
      <c r="H733" s="11"/>
      <c r="I733" s="11"/>
      <c r="J733" s="5"/>
      <c r="K733" s="5"/>
      <c r="L733" s="4"/>
      <c r="M733" s="5"/>
      <c r="N733" s="23" t="s">
        <v>14</v>
      </c>
      <c r="O733" s="23"/>
      <c r="P733" s="23"/>
      <c r="Q733" s="23"/>
      <c r="R733" s="24">
        <v>1</v>
      </c>
      <c r="S733" s="4"/>
    </row>
    <row r="734" spans="1:19" x14ac:dyDescent="0.2">
      <c r="A734" s="9"/>
      <c r="B734" s="9"/>
      <c r="C734" s="9"/>
      <c r="D734" s="9"/>
      <c r="E734" s="9"/>
      <c r="F734" s="9"/>
      <c r="G734" s="11"/>
      <c r="H734" s="11"/>
      <c r="I734" s="11"/>
      <c r="J734" s="5"/>
      <c r="K734" s="5"/>
      <c r="L734" s="4"/>
      <c r="M734" s="5"/>
      <c r="N734" s="4" t="s">
        <v>15</v>
      </c>
      <c r="O734" s="5"/>
      <c r="P734" s="4"/>
      <c r="Q734" s="4"/>
      <c r="R734" s="101">
        <v>4</v>
      </c>
      <c r="S734" s="4"/>
    </row>
    <row r="735" spans="1:19" x14ac:dyDescent="0.2">
      <c r="A735" s="9"/>
      <c r="B735" s="9"/>
      <c r="C735" s="9"/>
      <c r="D735" s="9"/>
      <c r="E735" s="9"/>
      <c r="F735" s="9"/>
      <c r="G735" s="11"/>
      <c r="H735" s="11"/>
      <c r="I735" s="11"/>
      <c r="J735" s="5"/>
      <c r="K735" s="5"/>
      <c r="L735" s="4"/>
      <c r="M735" s="5"/>
      <c r="N735" s="4" t="s">
        <v>16</v>
      </c>
      <c r="O735" s="5"/>
      <c r="P735" s="4"/>
      <c r="Q735" s="4"/>
      <c r="R735" s="16">
        <v>18</v>
      </c>
      <c r="S735" s="4"/>
    </row>
    <row r="736" spans="1:19" x14ac:dyDescent="0.2">
      <c r="A736" s="9"/>
      <c r="B736" s="9"/>
      <c r="C736" s="9"/>
      <c r="D736" s="9"/>
      <c r="E736" s="9"/>
      <c r="F736" s="9"/>
      <c r="G736" s="11"/>
      <c r="H736" s="11"/>
      <c r="I736" s="11"/>
      <c r="J736" s="5"/>
      <c r="K736" s="5"/>
      <c r="L736" s="4"/>
      <c r="M736" s="5"/>
      <c r="N736" s="4" t="s">
        <v>17</v>
      </c>
      <c r="O736" s="5"/>
      <c r="P736" s="4"/>
      <c r="Q736" s="4"/>
      <c r="R736" s="25">
        <v>17</v>
      </c>
      <c r="S736" s="79"/>
    </row>
    <row r="737" spans="1:19" x14ac:dyDescent="0.2">
      <c r="A737" s="9"/>
      <c r="B737" s="9"/>
      <c r="C737" s="9"/>
      <c r="D737" s="9"/>
      <c r="E737" s="9"/>
      <c r="F737" s="9"/>
      <c r="G737" s="11"/>
      <c r="H737" s="11"/>
      <c r="I737" s="11"/>
      <c r="J737" s="5"/>
      <c r="K737" s="5"/>
      <c r="L737" s="4"/>
      <c r="M737" s="5"/>
      <c r="N737" s="4" t="s">
        <v>18</v>
      </c>
      <c r="O737" s="5"/>
      <c r="P737" s="4"/>
      <c r="Q737" s="4"/>
      <c r="R737" s="16">
        <v>1</v>
      </c>
      <c r="S737" s="4"/>
    </row>
    <row r="738" spans="1:19" x14ac:dyDescent="0.2">
      <c r="A738" s="9"/>
      <c r="B738" s="9"/>
      <c r="C738" s="9"/>
      <c r="D738" s="9"/>
      <c r="E738" s="9"/>
      <c r="F738" s="9"/>
      <c r="G738" s="11"/>
      <c r="H738" s="11"/>
      <c r="I738" s="11"/>
      <c r="J738" s="5"/>
      <c r="K738" s="5"/>
      <c r="L738" s="4"/>
      <c r="M738" s="5"/>
      <c r="N738" s="4" t="s">
        <v>19</v>
      </c>
      <c r="O738" s="5"/>
      <c r="P738" s="4"/>
      <c r="Q738" s="4"/>
      <c r="R738" s="16">
        <v>1399</v>
      </c>
      <c r="S738" s="4"/>
    </row>
    <row r="739" spans="1:19" ht="12.75" customHeight="1" x14ac:dyDescent="0.2">
      <c r="A739" s="26" t="s">
        <v>20</v>
      </c>
      <c r="B739" s="26" t="s">
        <v>21</v>
      </c>
      <c r="C739" s="26" t="s">
        <v>22</v>
      </c>
      <c r="D739" s="26" t="s">
        <v>23</v>
      </c>
      <c r="E739" s="26" t="s">
        <v>24</v>
      </c>
      <c r="F739" s="26" t="s">
        <v>25</v>
      </c>
      <c r="G739" s="139" t="s">
        <v>26</v>
      </c>
      <c r="H739" s="139" t="s">
        <v>27</v>
      </c>
      <c r="I739" s="139" t="s">
        <v>28</v>
      </c>
      <c r="J739" s="139" t="s">
        <v>29</v>
      </c>
      <c r="K739" s="139" t="s">
        <v>30</v>
      </c>
      <c r="L739" s="139" t="s">
        <v>31</v>
      </c>
      <c r="M739" s="140" t="s">
        <v>32</v>
      </c>
      <c r="N739" s="141"/>
      <c r="O739" s="141"/>
      <c r="P739" s="141"/>
      <c r="Q739" s="142"/>
      <c r="R739" s="143" t="s">
        <v>33</v>
      </c>
      <c r="S739" s="144" t="s">
        <v>34</v>
      </c>
    </row>
    <row r="740" spans="1:19" x14ac:dyDescent="0.2">
      <c r="A740" s="32"/>
      <c r="B740" s="32"/>
      <c r="C740" s="32"/>
      <c r="D740" s="32"/>
      <c r="E740" s="32"/>
      <c r="F740" s="32"/>
      <c r="G740" s="145"/>
      <c r="H740" s="145"/>
      <c r="I740" s="145"/>
      <c r="J740" s="145"/>
      <c r="K740" s="145"/>
      <c r="L740" s="145"/>
      <c r="M740" s="146" t="s">
        <v>35</v>
      </c>
      <c r="N740" s="143" t="s">
        <v>36</v>
      </c>
      <c r="O740" s="140" t="s">
        <v>37</v>
      </c>
      <c r="P740" s="141"/>
      <c r="Q740" s="142"/>
      <c r="R740" s="147"/>
      <c r="S740" s="148"/>
    </row>
    <row r="741" spans="1:19" ht="96" customHeight="1" x14ac:dyDescent="0.2">
      <c r="A741" s="36"/>
      <c r="B741" s="36"/>
      <c r="C741" s="36"/>
      <c r="D741" s="36"/>
      <c r="E741" s="36"/>
      <c r="F741" s="36"/>
      <c r="G741" s="149"/>
      <c r="H741" s="149"/>
      <c r="I741" s="149"/>
      <c r="J741" s="149"/>
      <c r="K741" s="149"/>
      <c r="L741" s="149"/>
      <c r="M741" s="150"/>
      <c r="N741" s="151"/>
      <c r="O741" s="152" t="s">
        <v>38</v>
      </c>
      <c r="P741" s="153" t="s">
        <v>39</v>
      </c>
      <c r="Q741" s="154" t="s">
        <v>40</v>
      </c>
      <c r="R741" s="151"/>
      <c r="S741" s="148"/>
    </row>
    <row r="742" spans="1:19" ht="74.25" customHeight="1" x14ac:dyDescent="0.2">
      <c r="A742" s="42">
        <v>1</v>
      </c>
      <c r="B742" s="42"/>
      <c r="C742" s="43" t="s">
        <v>340</v>
      </c>
      <c r="D742" s="43" t="s">
        <v>42</v>
      </c>
      <c r="E742" s="43" t="s">
        <v>157</v>
      </c>
      <c r="F742" s="43" t="s">
        <v>341</v>
      </c>
      <c r="G742" s="45" t="s">
        <v>70</v>
      </c>
      <c r="H742" s="46" t="s">
        <v>46</v>
      </c>
      <c r="I742" s="46">
        <v>93971</v>
      </c>
      <c r="J742" s="47">
        <f t="shared" ref="J742:J751" si="74">I742/72</f>
        <v>1305.1527777777778</v>
      </c>
      <c r="K742" s="48">
        <v>4</v>
      </c>
      <c r="L742" s="49">
        <f t="shared" ref="L742:L755" si="75">J742*K742</f>
        <v>5220.6111111111113</v>
      </c>
      <c r="M742" s="59"/>
      <c r="N742" s="59"/>
      <c r="O742" s="59"/>
      <c r="P742" s="48"/>
      <c r="Q742" s="49"/>
      <c r="R742" s="49">
        <f t="shared" ref="R742:R755" si="76">L742*10%</f>
        <v>522.06111111111113</v>
      </c>
      <c r="S742" s="50">
        <f t="shared" ref="S742:S755" si="77">R742+Q742+N742+M742+L742</f>
        <v>5742.6722222222224</v>
      </c>
    </row>
    <row r="743" spans="1:19" s="51" customFormat="1" ht="51" x14ac:dyDescent="0.2">
      <c r="A743" s="42">
        <f>A742+1</f>
        <v>2</v>
      </c>
      <c r="B743" s="42"/>
      <c r="C743" s="43" t="s">
        <v>105</v>
      </c>
      <c r="D743" s="43" t="s">
        <v>42</v>
      </c>
      <c r="E743" s="43" t="s">
        <v>43</v>
      </c>
      <c r="F743" s="43" t="s">
        <v>258</v>
      </c>
      <c r="G743" s="45" t="s">
        <v>259</v>
      </c>
      <c r="H743" s="46" t="s">
        <v>46</v>
      </c>
      <c r="I743" s="46">
        <v>92201</v>
      </c>
      <c r="J743" s="47">
        <f t="shared" si="74"/>
        <v>1280.5694444444443</v>
      </c>
      <c r="K743" s="48"/>
      <c r="L743" s="49"/>
      <c r="M743" s="59">
        <v>4424</v>
      </c>
      <c r="N743" s="59"/>
      <c r="O743" s="59"/>
      <c r="P743" s="48"/>
      <c r="Q743" s="59"/>
      <c r="R743" s="49"/>
      <c r="S743" s="50">
        <f t="shared" si="77"/>
        <v>4424</v>
      </c>
    </row>
    <row r="744" spans="1:19" ht="66" customHeight="1" x14ac:dyDescent="0.2">
      <c r="A744" s="42">
        <f t="shared" ref="A744:A755" si="78">A743+1</f>
        <v>3</v>
      </c>
      <c r="B744" s="43"/>
      <c r="C744" s="43" t="s">
        <v>360</v>
      </c>
      <c r="D744" s="43" t="s">
        <v>42</v>
      </c>
      <c r="E744" s="43" t="s">
        <v>349</v>
      </c>
      <c r="F744" s="43" t="s">
        <v>350</v>
      </c>
      <c r="G744" s="45" t="s">
        <v>351</v>
      </c>
      <c r="H744" s="46" t="s">
        <v>46</v>
      </c>
      <c r="I744" s="46">
        <v>80875</v>
      </c>
      <c r="J744" s="47">
        <f t="shared" si="74"/>
        <v>1123.2638888888889</v>
      </c>
      <c r="K744" s="48">
        <v>6.4</v>
      </c>
      <c r="L744" s="49">
        <f t="shared" si="75"/>
        <v>7188.8888888888896</v>
      </c>
      <c r="M744" s="59"/>
      <c r="N744" s="59"/>
      <c r="O744" s="59"/>
      <c r="P744" s="48"/>
      <c r="Q744" s="59"/>
      <c r="R744" s="49">
        <f t="shared" si="76"/>
        <v>718.88888888888903</v>
      </c>
      <c r="S744" s="50">
        <f t="shared" si="77"/>
        <v>7907.7777777777783</v>
      </c>
    </row>
    <row r="745" spans="1:19" s="51" customFormat="1" ht="63" customHeight="1" x14ac:dyDescent="0.2">
      <c r="A745" s="42">
        <f t="shared" si="78"/>
        <v>4</v>
      </c>
      <c r="B745" s="42"/>
      <c r="C745" s="43" t="s">
        <v>210</v>
      </c>
      <c r="D745" s="43" t="s">
        <v>42</v>
      </c>
      <c r="E745" s="43" t="s">
        <v>74</v>
      </c>
      <c r="F745" s="107" t="s">
        <v>75</v>
      </c>
      <c r="G745" s="58" t="s">
        <v>70</v>
      </c>
      <c r="H745" s="46" t="s">
        <v>46</v>
      </c>
      <c r="I745" s="46">
        <v>93971</v>
      </c>
      <c r="J745" s="47">
        <f t="shared" si="74"/>
        <v>1305.1527777777778</v>
      </c>
      <c r="K745" s="48">
        <v>7.2</v>
      </c>
      <c r="L745" s="49">
        <f t="shared" si="75"/>
        <v>9397.1</v>
      </c>
      <c r="M745" s="59"/>
      <c r="N745" s="59"/>
      <c r="O745" s="59"/>
      <c r="P745" s="48"/>
      <c r="Q745" s="59"/>
      <c r="R745" s="49">
        <f t="shared" si="76"/>
        <v>939.71</v>
      </c>
      <c r="S745" s="50">
        <f t="shared" si="77"/>
        <v>10336.810000000001</v>
      </c>
    </row>
    <row r="746" spans="1:19" ht="63.75" x14ac:dyDescent="0.2">
      <c r="A746" s="42">
        <f t="shared" si="78"/>
        <v>5</v>
      </c>
      <c r="B746" s="42"/>
      <c r="C746" s="43" t="s">
        <v>263</v>
      </c>
      <c r="D746" s="43" t="s">
        <v>42</v>
      </c>
      <c r="E746" s="43" t="s">
        <v>264</v>
      </c>
      <c r="F746" s="58" t="s">
        <v>265</v>
      </c>
      <c r="G746" s="45" t="s">
        <v>226</v>
      </c>
      <c r="H746" s="46" t="s">
        <v>46</v>
      </c>
      <c r="I746" s="46">
        <v>82468</v>
      </c>
      <c r="J746" s="47">
        <f t="shared" si="74"/>
        <v>1145.3888888888889</v>
      </c>
      <c r="K746" s="48">
        <v>1.8</v>
      </c>
      <c r="L746" s="49">
        <f t="shared" si="75"/>
        <v>2061.7000000000003</v>
      </c>
      <c r="M746" s="59"/>
      <c r="N746" s="59"/>
      <c r="O746" s="59"/>
      <c r="P746" s="48"/>
      <c r="Q746" s="59"/>
      <c r="R746" s="49">
        <f t="shared" si="76"/>
        <v>206.17000000000004</v>
      </c>
      <c r="S746" s="50">
        <f t="shared" si="77"/>
        <v>2267.8700000000003</v>
      </c>
    </row>
    <row r="747" spans="1:19" s="51" customFormat="1" ht="51" customHeight="1" x14ac:dyDescent="0.2">
      <c r="A747" s="42">
        <f t="shared" si="78"/>
        <v>6</v>
      </c>
      <c r="B747" s="42"/>
      <c r="C747" s="43" t="s">
        <v>62</v>
      </c>
      <c r="D747" s="43" t="s">
        <v>42</v>
      </c>
      <c r="E747" s="43" t="s">
        <v>43</v>
      </c>
      <c r="F747" s="43" t="s">
        <v>206</v>
      </c>
      <c r="G747" s="45" t="s">
        <v>207</v>
      </c>
      <c r="H747" s="46" t="s">
        <v>46</v>
      </c>
      <c r="I747" s="46">
        <v>84061</v>
      </c>
      <c r="J747" s="47">
        <f t="shared" si="74"/>
        <v>1167.5138888888889</v>
      </c>
      <c r="K747" s="48">
        <v>6</v>
      </c>
      <c r="L747" s="49">
        <f t="shared" si="75"/>
        <v>7005.0833333333339</v>
      </c>
      <c r="M747" s="59"/>
      <c r="N747" s="59"/>
      <c r="O747" s="59"/>
      <c r="P747" s="48"/>
      <c r="Q747" s="59"/>
      <c r="R747" s="49">
        <f t="shared" si="76"/>
        <v>700.50833333333344</v>
      </c>
      <c r="S747" s="50">
        <f t="shared" si="77"/>
        <v>7705.5916666666672</v>
      </c>
    </row>
    <row r="748" spans="1:19" s="51" customFormat="1" ht="54.75" customHeight="1" x14ac:dyDescent="0.2">
      <c r="A748" s="42">
        <f t="shared" si="78"/>
        <v>7</v>
      </c>
      <c r="B748" s="42"/>
      <c r="C748" s="43" t="s">
        <v>361</v>
      </c>
      <c r="D748" s="43" t="s">
        <v>42</v>
      </c>
      <c r="E748" s="43" t="s">
        <v>235</v>
      </c>
      <c r="F748" s="43" t="s">
        <v>271</v>
      </c>
      <c r="G748" s="45" t="s">
        <v>70</v>
      </c>
      <c r="H748" s="46" t="s">
        <v>46</v>
      </c>
      <c r="I748" s="46">
        <v>93971</v>
      </c>
      <c r="J748" s="47">
        <f t="shared" si="74"/>
        <v>1305.1527777777778</v>
      </c>
      <c r="K748" s="48">
        <v>17.600000000000001</v>
      </c>
      <c r="L748" s="49">
        <f t="shared" si="75"/>
        <v>22970.688888888893</v>
      </c>
      <c r="M748" s="49"/>
      <c r="N748" s="49"/>
      <c r="O748" s="49"/>
      <c r="P748" s="48"/>
      <c r="Q748" s="49"/>
      <c r="R748" s="49">
        <f t="shared" si="76"/>
        <v>2297.0688888888894</v>
      </c>
      <c r="S748" s="50">
        <f t="shared" si="77"/>
        <v>25267.757777777784</v>
      </c>
    </row>
    <row r="749" spans="1:19" s="51" customFormat="1" ht="61.5" customHeight="1" x14ac:dyDescent="0.2">
      <c r="A749" s="42">
        <f t="shared" si="78"/>
        <v>8</v>
      </c>
      <c r="B749" s="42"/>
      <c r="C749" s="43" t="s">
        <v>362</v>
      </c>
      <c r="D749" s="43" t="s">
        <v>42</v>
      </c>
      <c r="E749" s="44" t="s">
        <v>52</v>
      </c>
      <c r="F749" s="43" t="s">
        <v>287</v>
      </c>
      <c r="G749" s="45" t="s">
        <v>288</v>
      </c>
      <c r="H749" s="46" t="s">
        <v>46</v>
      </c>
      <c r="I749" s="46">
        <v>87246</v>
      </c>
      <c r="J749" s="47">
        <f t="shared" si="74"/>
        <v>1211.75</v>
      </c>
      <c r="K749" s="48">
        <v>7</v>
      </c>
      <c r="L749" s="49">
        <f t="shared" si="75"/>
        <v>8482.25</v>
      </c>
      <c r="M749" s="49"/>
      <c r="N749" s="49"/>
      <c r="O749" s="49"/>
      <c r="P749" s="48"/>
      <c r="Q749" s="49"/>
      <c r="R749" s="49">
        <f t="shared" si="76"/>
        <v>848.22500000000002</v>
      </c>
      <c r="S749" s="50">
        <f t="shared" si="77"/>
        <v>9330.4750000000004</v>
      </c>
    </row>
    <row r="750" spans="1:19" s="51" customFormat="1" ht="64.5" customHeight="1" x14ac:dyDescent="0.2">
      <c r="A750" s="42">
        <f t="shared" si="78"/>
        <v>9</v>
      </c>
      <c r="B750" s="42"/>
      <c r="C750" s="43" t="s">
        <v>105</v>
      </c>
      <c r="D750" s="43" t="s">
        <v>42</v>
      </c>
      <c r="E750" s="43" t="s">
        <v>175</v>
      </c>
      <c r="F750" s="58" t="s">
        <v>176</v>
      </c>
      <c r="G750" s="45" t="s">
        <v>177</v>
      </c>
      <c r="H750" s="46" t="s">
        <v>46</v>
      </c>
      <c r="I750" s="46">
        <v>80875</v>
      </c>
      <c r="J750" s="47">
        <f t="shared" si="74"/>
        <v>1123.2638888888889</v>
      </c>
      <c r="K750" s="48">
        <v>6</v>
      </c>
      <c r="L750" s="49">
        <f t="shared" si="75"/>
        <v>6739.5833333333339</v>
      </c>
      <c r="M750" s="49"/>
      <c r="N750" s="49"/>
      <c r="O750" s="49"/>
      <c r="P750" s="48"/>
      <c r="Q750" s="49"/>
      <c r="R750" s="49">
        <f t="shared" si="76"/>
        <v>673.95833333333348</v>
      </c>
      <c r="S750" s="50">
        <f t="shared" si="77"/>
        <v>7413.5416666666679</v>
      </c>
    </row>
    <row r="751" spans="1:19" ht="81" customHeight="1" x14ac:dyDescent="0.2">
      <c r="A751" s="42">
        <f t="shared" si="78"/>
        <v>10</v>
      </c>
      <c r="B751" s="42"/>
      <c r="C751" s="43" t="s">
        <v>363</v>
      </c>
      <c r="D751" s="43" t="s">
        <v>42</v>
      </c>
      <c r="E751" s="43" t="s">
        <v>160</v>
      </c>
      <c r="F751" s="43" t="s">
        <v>331</v>
      </c>
      <c r="G751" s="45" t="s">
        <v>332</v>
      </c>
      <c r="H751" s="46" t="s">
        <v>46</v>
      </c>
      <c r="I751" s="46">
        <v>82468</v>
      </c>
      <c r="J751" s="47">
        <f t="shared" si="74"/>
        <v>1145.3888888888889</v>
      </c>
      <c r="K751" s="48">
        <v>31.4</v>
      </c>
      <c r="L751" s="49">
        <f t="shared" si="75"/>
        <v>35965.211111111108</v>
      </c>
      <c r="M751" s="49"/>
      <c r="N751" s="49"/>
      <c r="O751" s="49"/>
      <c r="P751" s="48"/>
      <c r="Q751" s="49"/>
      <c r="R751" s="49">
        <f t="shared" si="76"/>
        <v>3596.5211111111112</v>
      </c>
      <c r="S751" s="50">
        <f t="shared" si="77"/>
        <v>39561.732222222221</v>
      </c>
    </row>
    <row r="752" spans="1:19" ht="41.25" customHeight="1" x14ac:dyDescent="0.2">
      <c r="A752" s="42">
        <f t="shared" si="78"/>
        <v>11</v>
      </c>
      <c r="B752" s="42"/>
      <c r="C752" s="43" t="s">
        <v>277</v>
      </c>
      <c r="D752" s="43" t="s">
        <v>42</v>
      </c>
      <c r="E752" s="43" t="s">
        <v>94</v>
      </c>
      <c r="F752" s="43" t="s">
        <v>95</v>
      </c>
      <c r="G752" s="45" t="s">
        <v>70</v>
      </c>
      <c r="H752" s="46" t="s">
        <v>46</v>
      </c>
      <c r="I752" s="46">
        <v>93971</v>
      </c>
      <c r="J752" s="47">
        <f>I752/72</f>
        <v>1305.1527777777778</v>
      </c>
      <c r="K752" s="48">
        <v>3.2</v>
      </c>
      <c r="L752" s="49">
        <f t="shared" si="75"/>
        <v>4176.4888888888891</v>
      </c>
      <c r="M752" s="49"/>
      <c r="N752" s="49"/>
      <c r="O752" s="49"/>
      <c r="P752" s="48"/>
      <c r="Q752" s="49"/>
      <c r="R752" s="49">
        <f t="shared" si="76"/>
        <v>417.64888888888891</v>
      </c>
      <c r="S752" s="50">
        <f t="shared" si="77"/>
        <v>4594.137777777778</v>
      </c>
    </row>
    <row r="753" spans="1:19" ht="40.5" customHeight="1" x14ac:dyDescent="0.2">
      <c r="A753" s="42">
        <f t="shared" si="78"/>
        <v>12</v>
      </c>
      <c r="B753" s="42"/>
      <c r="C753" s="43" t="s">
        <v>105</v>
      </c>
      <c r="D753" s="43" t="s">
        <v>42</v>
      </c>
      <c r="E753" s="43" t="s">
        <v>106</v>
      </c>
      <c r="F753" s="43" t="s">
        <v>364</v>
      </c>
      <c r="G753" s="45" t="s">
        <v>70</v>
      </c>
      <c r="H753" s="46" t="s">
        <v>46</v>
      </c>
      <c r="I753" s="46">
        <v>93971</v>
      </c>
      <c r="J753" s="47">
        <f>I753/72</f>
        <v>1305.1527777777778</v>
      </c>
      <c r="K753" s="48">
        <v>6.9</v>
      </c>
      <c r="L753" s="49">
        <f t="shared" si="75"/>
        <v>9005.5541666666668</v>
      </c>
      <c r="M753" s="49"/>
      <c r="N753" s="49"/>
      <c r="O753" s="49"/>
      <c r="P753" s="48"/>
      <c r="Q753" s="49"/>
      <c r="R753" s="49">
        <f t="shared" si="76"/>
        <v>900.5554166666667</v>
      </c>
      <c r="S753" s="50">
        <f t="shared" si="77"/>
        <v>9906.1095833333329</v>
      </c>
    </row>
    <row r="754" spans="1:19" ht="38.25" x14ac:dyDescent="0.2">
      <c r="A754" s="42">
        <f t="shared" si="78"/>
        <v>13</v>
      </c>
      <c r="B754" s="42"/>
      <c r="C754" s="43" t="s">
        <v>62</v>
      </c>
      <c r="D754" s="43" t="s">
        <v>42</v>
      </c>
      <c r="E754" s="43" t="s">
        <v>94</v>
      </c>
      <c r="F754" s="43" t="s">
        <v>214</v>
      </c>
      <c r="G754" s="45" t="s">
        <v>70</v>
      </c>
      <c r="H754" s="46" t="s">
        <v>46</v>
      </c>
      <c r="I754" s="46">
        <v>93971</v>
      </c>
      <c r="J754" s="47">
        <f>I754/72</f>
        <v>1305.1527777777778</v>
      </c>
      <c r="K754" s="61">
        <v>2.4</v>
      </c>
      <c r="L754" s="49">
        <f t="shared" si="75"/>
        <v>3132.3666666666668</v>
      </c>
      <c r="M754" s="62"/>
      <c r="N754" s="62"/>
      <c r="O754" s="62"/>
      <c r="P754" s="61"/>
      <c r="Q754" s="62"/>
      <c r="R754" s="49">
        <f t="shared" si="76"/>
        <v>313.23666666666668</v>
      </c>
      <c r="S754" s="50">
        <f t="shared" si="77"/>
        <v>3445.6033333333335</v>
      </c>
    </row>
    <row r="755" spans="1:19" ht="26.25" thickBot="1" x14ac:dyDescent="0.25">
      <c r="A755" s="42">
        <f t="shared" si="78"/>
        <v>14</v>
      </c>
      <c r="B755" s="63"/>
      <c r="C755" s="102" t="s">
        <v>336</v>
      </c>
      <c r="D755" s="103" t="s">
        <v>42</v>
      </c>
      <c r="E755" s="102"/>
      <c r="F755" s="102"/>
      <c r="G755" s="65" t="s">
        <v>125</v>
      </c>
      <c r="H755" s="66" t="s">
        <v>46</v>
      </c>
      <c r="I755" s="66">
        <v>85653</v>
      </c>
      <c r="J755" s="47">
        <f>I755/72</f>
        <v>1189.625</v>
      </c>
      <c r="K755" s="61">
        <v>40</v>
      </c>
      <c r="L755" s="49">
        <f t="shared" si="75"/>
        <v>47585</v>
      </c>
      <c r="M755" s="62"/>
      <c r="N755" s="62"/>
      <c r="O755" s="62"/>
      <c r="P755" s="61"/>
      <c r="Q755" s="62"/>
      <c r="R755" s="49">
        <f t="shared" si="76"/>
        <v>4758.5</v>
      </c>
      <c r="S755" s="50">
        <f t="shared" si="77"/>
        <v>52343.5</v>
      </c>
    </row>
    <row r="756" spans="1:19" ht="13.5" thickBot="1" x14ac:dyDescent="0.25">
      <c r="A756" s="155" t="s">
        <v>126</v>
      </c>
      <c r="B756" s="156"/>
      <c r="C756" s="157"/>
      <c r="D756" s="157"/>
      <c r="E756" s="157"/>
      <c r="F756" s="157"/>
      <c r="G756" s="71"/>
      <c r="H756" s="71"/>
      <c r="I756" s="71"/>
      <c r="J756" s="72"/>
      <c r="K756" s="72">
        <f>SUM(K742:K755)</f>
        <v>139.90000000000003</v>
      </c>
      <c r="L756" s="73">
        <f>SUM(L742:L755)</f>
        <v>168930.52638888889</v>
      </c>
      <c r="M756" s="73">
        <f>SUM(M742:M755)</f>
        <v>4424</v>
      </c>
      <c r="N756" s="73"/>
      <c r="O756" s="73"/>
      <c r="P756" s="72"/>
      <c r="Q756" s="73"/>
      <c r="R756" s="73">
        <f>SUM(R742:R755)</f>
        <v>16893.05263888889</v>
      </c>
      <c r="S756" s="91">
        <f>SUM(S742:S755)</f>
        <v>190247.57902777777</v>
      </c>
    </row>
    <row r="757" spans="1:19" x14ac:dyDescent="0.2">
      <c r="A757" s="83"/>
      <c r="B757" s="83"/>
      <c r="C757" s="83"/>
      <c r="D757" s="83"/>
      <c r="E757" s="83"/>
      <c r="F757" s="83"/>
    </row>
    <row r="758" spans="1:19" x14ac:dyDescent="0.2">
      <c r="A758" s="83"/>
      <c r="B758" s="83"/>
      <c r="C758" s="83"/>
      <c r="D758" s="83"/>
      <c r="E758" s="83"/>
      <c r="F758" s="83"/>
      <c r="R758" s="137">
        <f>R736/R735*100</f>
        <v>94.444444444444443</v>
      </c>
      <c r="S758" s="138">
        <f>S756*R758%</f>
        <v>179678.26908179012</v>
      </c>
    </row>
    <row r="759" spans="1:19" x14ac:dyDescent="0.2">
      <c r="A759" s="83"/>
      <c r="B759" s="83"/>
      <c r="C759" s="83"/>
      <c r="D759" s="83"/>
      <c r="E759" s="83"/>
      <c r="F759" s="83"/>
      <c r="R759" s="124">
        <f>R737/R735*100</f>
        <v>5.5555555555555554</v>
      </c>
      <c r="S759" s="125">
        <f>S756-S758</f>
        <v>10569.309945987654</v>
      </c>
    </row>
    <row r="760" spans="1:19" x14ac:dyDescent="0.2">
      <c r="A760" s="83"/>
      <c r="B760" s="83"/>
      <c r="C760" s="9" t="s">
        <v>127</v>
      </c>
      <c r="D760" s="9"/>
      <c r="E760" s="9"/>
      <c r="F760" s="9"/>
      <c r="G760" s="11"/>
      <c r="H760" s="11"/>
      <c r="I760" s="11"/>
      <c r="R760" s="4">
        <f>SUM(R758:R759)</f>
        <v>100</v>
      </c>
      <c r="S760" s="125">
        <f>SUM(S758:S759)</f>
        <v>190247.57902777777</v>
      </c>
    </row>
    <row r="761" spans="1:19" x14ac:dyDescent="0.2">
      <c r="A761" s="83"/>
      <c r="B761" s="83"/>
      <c r="C761" s="9"/>
      <c r="D761" s="9"/>
      <c r="E761" s="9"/>
      <c r="F761" s="9"/>
      <c r="G761" s="11"/>
      <c r="H761" s="11"/>
      <c r="I761" s="11"/>
      <c r="R761" s="4"/>
      <c r="S761" s="4"/>
    </row>
    <row r="762" spans="1:19" x14ac:dyDescent="0.2">
      <c r="A762" s="83"/>
      <c r="B762" s="83"/>
      <c r="C762" s="9" t="s">
        <v>216</v>
      </c>
      <c r="D762" s="9"/>
      <c r="E762" s="9"/>
      <c r="F762" s="11"/>
      <c r="G762" s="11"/>
      <c r="H762" s="11"/>
      <c r="I762" s="11"/>
    </row>
    <row r="763" spans="1:19" x14ac:dyDescent="0.2">
      <c r="A763" s="83"/>
      <c r="B763" s="83"/>
      <c r="C763" s="9"/>
      <c r="D763" s="9"/>
      <c r="E763" s="9"/>
      <c r="F763" s="11"/>
      <c r="G763" s="11"/>
      <c r="H763" s="11"/>
      <c r="I763" s="11"/>
    </row>
    <row r="764" spans="1:19" x14ac:dyDescent="0.2">
      <c r="A764" s="83"/>
      <c r="B764" s="83"/>
      <c r="C764" s="9"/>
      <c r="D764" s="9"/>
      <c r="E764" s="9"/>
      <c r="F764" s="11"/>
      <c r="G764" s="11"/>
      <c r="H764" s="11"/>
      <c r="I764" s="11"/>
    </row>
    <row r="765" spans="1:19" x14ac:dyDescent="0.2">
      <c r="A765" s="83"/>
      <c r="B765" s="83"/>
      <c r="C765" s="9"/>
      <c r="D765" s="9"/>
      <c r="E765" s="9"/>
      <c r="F765" s="11"/>
      <c r="G765" s="11"/>
      <c r="H765" s="11"/>
      <c r="I765" s="11"/>
    </row>
    <row r="766" spans="1:19" x14ac:dyDescent="0.2">
      <c r="A766" s="83"/>
      <c r="B766" s="83"/>
      <c r="C766" s="9"/>
      <c r="D766" s="9"/>
      <c r="E766" s="9"/>
      <c r="F766" s="11"/>
      <c r="G766" s="11"/>
      <c r="H766" s="11"/>
      <c r="I766" s="11"/>
    </row>
    <row r="767" spans="1:19" x14ac:dyDescent="0.2">
      <c r="A767" s="83"/>
      <c r="B767" s="83"/>
      <c r="C767" s="9"/>
      <c r="D767" s="9"/>
      <c r="E767" s="9"/>
      <c r="F767" s="11"/>
      <c r="G767" s="11"/>
      <c r="H767" s="11"/>
      <c r="I767" s="11"/>
    </row>
    <row r="768" spans="1:19" x14ac:dyDescent="0.2">
      <c r="A768" s="83"/>
      <c r="B768" s="83"/>
      <c r="C768" s="9"/>
      <c r="D768" s="9"/>
      <c r="E768" s="9"/>
      <c r="F768" s="11"/>
      <c r="G768" s="11"/>
      <c r="H768" s="11"/>
      <c r="I768" s="11"/>
    </row>
    <row r="769" spans="1:19" x14ac:dyDescent="0.2">
      <c r="A769" s="83"/>
      <c r="B769" s="83"/>
      <c r="C769" s="9"/>
      <c r="D769" s="9"/>
      <c r="E769" s="9"/>
      <c r="F769" s="11"/>
      <c r="G769" s="11"/>
      <c r="H769" s="11"/>
      <c r="I769" s="11"/>
    </row>
    <row r="770" spans="1:19" x14ac:dyDescent="0.2">
      <c r="A770" s="83"/>
      <c r="B770" s="83"/>
      <c r="C770" s="9"/>
      <c r="D770" s="9"/>
      <c r="E770" s="9"/>
      <c r="F770" s="11"/>
      <c r="G770" s="11"/>
      <c r="H770" s="11"/>
      <c r="I770" s="11"/>
    </row>
    <row r="771" spans="1:19" x14ac:dyDescent="0.2">
      <c r="A771" s="1" t="s">
        <v>0</v>
      </c>
      <c r="B771" s="1"/>
      <c r="C771" s="1"/>
      <c r="D771" s="2"/>
      <c r="E771" s="127" t="s">
        <v>365</v>
      </c>
      <c r="F771" s="127"/>
      <c r="G771" s="127"/>
      <c r="H771" s="127"/>
      <c r="I771" s="127"/>
      <c r="J771" s="127"/>
      <c r="K771" s="127"/>
      <c r="L771" s="4"/>
      <c r="M771" s="5"/>
      <c r="N771" s="6" t="s">
        <v>2</v>
      </c>
      <c r="O771" s="6"/>
      <c r="P771" s="6"/>
      <c r="Q771" s="6"/>
      <c r="R771" s="6"/>
      <c r="S771" s="6"/>
    </row>
    <row r="772" spans="1:19" ht="39" customHeight="1" x14ac:dyDescent="0.2">
      <c r="A772" s="8" t="s">
        <v>3</v>
      </c>
      <c r="B772" s="8"/>
      <c r="C772" s="8"/>
      <c r="D772" s="2"/>
      <c r="E772" s="2"/>
      <c r="F772" s="9"/>
      <c r="G772" s="10"/>
      <c r="H772" s="11"/>
      <c r="I772" s="11"/>
      <c r="J772" s="5"/>
      <c r="K772" s="5"/>
      <c r="L772" s="4"/>
      <c r="N772" s="12" t="s">
        <v>4</v>
      </c>
      <c r="O772" s="12"/>
      <c r="P772" s="12"/>
      <c r="Q772" s="12"/>
      <c r="R772" s="12"/>
      <c r="S772" s="12"/>
    </row>
    <row r="773" spans="1:19" x14ac:dyDescent="0.2">
      <c r="A773" s="2"/>
      <c r="B773" s="2"/>
      <c r="C773" s="2"/>
      <c r="D773" s="2"/>
      <c r="E773" s="3" t="s">
        <v>5</v>
      </c>
      <c r="F773" s="3"/>
      <c r="G773" s="3"/>
      <c r="H773" s="3"/>
      <c r="I773" s="3"/>
      <c r="J773" s="3"/>
      <c r="K773" s="3"/>
      <c r="L773" s="3"/>
      <c r="M773" s="5"/>
      <c r="N773" s="13"/>
      <c r="O773" s="13"/>
      <c r="P773" s="13"/>
      <c r="Q773" s="14"/>
      <c r="R773" s="15"/>
      <c r="S773" s="16"/>
    </row>
    <row r="774" spans="1:19" x14ac:dyDescent="0.2">
      <c r="A774" s="3" t="s">
        <v>132</v>
      </c>
      <c r="B774" s="3"/>
      <c r="C774" s="3"/>
      <c r="D774" s="3"/>
      <c r="E774" s="2"/>
      <c r="F774" s="9" t="s">
        <v>7</v>
      </c>
      <c r="G774" s="9"/>
      <c r="H774" s="9"/>
      <c r="I774" s="9"/>
      <c r="J774" s="5"/>
      <c r="K774" s="5"/>
      <c r="L774" s="4"/>
      <c r="M774" s="5"/>
      <c r="N774" s="17" t="s">
        <v>8</v>
      </c>
      <c r="O774" s="17"/>
      <c r="P774" s="17"/>
      <c r="Q774" s="17"/>
      <c r="R774" s="17"/>
      <c r="S774" s="17"/>
    </row>
    <row r="775" spans="1:19" x14ac:dyDescent="0.2">
      <c r="A775" s="9"/>
      <c r="B775" s="9"/>
      <c r="C775" s="9"/>
      <c r="D775" s="9"/>
      <c r="E775" s="9"/>
      <c r="F775" s="9"/>
      <c r="G775" s="11"/>
      <c r="H775" s="11"/>
      <c r="I775" s="11"/>
      <c r="J775" s="5"/>
      <c r="K775" s="5"/>
      <c r="L775" s="4"/>
      <c r="M775" s="5"/>
      <c r="N775" s="20"/>
      <c r="O775" s="21"/>
      <c r="P775" s="20"/>
      <c r="Q775" s="20"/>
      <c r="R775" s="20"/>
      <c r="S775" s="4"/>
    </row>
    <row r="776" spans="1:19" x14ac:dyDescent="0.2">
      <c r="A776" s="9"/>
      <c r="B776" s="9"/>
      <c r="C776" s="9"/>
      <c r="D776" s="9"/>
      <c r="E776" s="9"/>
      <c r="F776" s="2" t="s">
        <v>9</v>
      </c>
      <c r="G776" s="9"/>
      <c r="H776" s="9"/>
      <c r="I776" s="9"/>
      <c r="J776" s="9"/>
      <c r="K776" s="5"/>
      <c r="L776" s="4"/>
      <c r="M776" s="5"/>
      <c r="N776" s="4" t="s">
        <v>10</v>
      </c>
      <c r="O776" s="5"/>
      <c r="P776" s="4"/>
      <c r="Q776" s="4"/>
      <c r="R776" s="4"/>
      <c r="S776" s="4"/>
    </row>
    <row r="777" spans="1:19" ht="19.5" customHeight="1" x14ac:dyDescent="0.2">
      <c r="A777" s="9"/>
      <c r="B777" s="9"/>
      <c r="C777" s="9"/>
      <c r="D777" s="9"/>
      <c r="E777" s="9"/>
      <c r="F777" s="9"/>
      <c r="G777" s="11"/>
      <c r="H777" s="11"/>
      <c r="I777" s="11"/>
      <c r="J777" s="5"/>
      <c r="K777" s="5"/>
      <c r="L777" s="4"/>
      <c r="M777" s="5"/>
      <c r="N777" s="4" t="s">
        <v>11</v>
      </c>
      <c r="O777" s="5"/>
      <c r="P777" s="4"/>
      <c r="Q777" s="4"/>
      <c r="R777" s="16" t="s">
        <v>12</v>
      </c>
      <c r="S777" s="4"/>
    </row>
    <row r="778" spans="1:19" ht="21" customHeight="1" x14ac:dyDescent="0.2">
      <c r="A778" s="9"/>
      <c r="B778" s="9"/>
      <c r="C778" s="9"/>
      <c r="D778" s="9"/>
      <c r="E778" s="9"/>
      <c r="F778" s="9"/>
      <c r="G778" s="11"/>
      <c r="H778" s="11"/>
      <c r="I778" s="11"/>
      <c r="J778" s="5"/>
      <c r="K778" s="5"/>
      <c r="L778" s="4"/>
      <c r="M778" s="5"/>
      <c r="N778" s="22" t="s">
        <v>366</v>
      </c>
      <c r="O778" s="22"/>
      <c r="P778" s="22"/>
      <c r="Q778" s="22"/>
      <c r="R778" s="22"/>
      <c r="S778" s="22"/>
    </row>
    <row r="779" spans="1:19" ht="25.5" customHeight="1" x14ac:dyDescent="0.2">
      <c r="A779" s="9"/>
      <c r="B779" s="9"/>
      <c r="C779" s="9"/>
      <c r="D779" s="9"/>
      <c r="E779" s="9"/>
      <c r="F779" s="9"/>
      <c r="G779" s="11"/>
      <c r="H779" s="11"/>
      <c r="I779" s="11"/>
      <c r="J779" s="5"/>
      <c r="K779" s="5"/>
      <c r="L779" s="4"/>
      <c r="M779" s="5"/>
      <c r="N779" s="22"/>
      <c r="O779" s="22"/>
      <c r="P779" s="22"/>
      <c r="Q779" s="22"/>
      <c r="R779" s="22"/>
      <c r="S779" s="22"/>
    </row>
    <row r="780" spans="1:19" x14ac:dyDescent="0.2">
      <c r="A780" s="9"/>
      <c r="B780" s="9"/>
      <c r="C780" s="9"/>
      <c r="D780" s="9"/>
      <c r="E780" s="9"/>
      <c r="F780" s="9"/>
      <c r="G780" s="11"/>
      <c r="H780" s="11"/>
      <c r="I780" s="11"/>
      <c r="J780" s="5"/>
      <c r="K780" s="5"/>
      <c r="L780" s="4"/>
      <c r="M780" s="5"/>
      <c r="N780" s="23" t="s">
        <v>14</v>
      </c>
      <c r="O780" s="23"/>
      <c r="P780" s="23"/>
      <c r="Q780" s="23"/>
      <c r="R780" s="24">
        <v>1</v>
      </c>
      <c r="S780" s="4"/>
    </row>
    <row r="781" spans="1:19" x14ac:dyDescent="0.2">
      <c r="A781" s="9"/>
      <c r="B781" s="9"/>
      <c r="C781" s="9"/>
      <c r="D781" s="9"/>
      <c r="E781" s="9"/>
      <c r="F781" s="9"/>
      <c r="G781" s="11"/>
      <c r="H781" s="11"/>
      <c r="I781" s="11"/>
      <c r="J781" s="5"/>
      <c r="K781" s="5"/>
      <c r="L781" s="4"/>
      <c r="M781" s="5"/>
      <c r="N781" s="4" t="s">
        <v>15</v>
      </c>
      <c r="O781" s="5"/>
      <c r="P781" s="4"/>
      <c r="Q781" s="4"/>
      <c r="R781" s="101">
        <v>1</v>
      </c>
      <c r="S781" s="4"/>
    </row>
    <row r="782" spans="1:19" x14ac:dyDescent="0.2">
      <c r="A782" s="9"/>
      <c r="B782" s="9"/>
      <c r="C782" s="9"/>
      <c r="D782" s="9"/>
      <c r="E782" s="9"/>
      <c r="F782" s="9"/>
      <c r="G782" s="11"/>
      <c r="H782" s="11"/>
      <c r="I782" s="11"/>
      <c r="J782" s="5"/>
      <c r="K782" s="5"/>
      <c r="L782" s="4"/>
      <c r="M782" s="5"/>
      <c r="N782" s="4" t="s">
        <v>16</v>
      </c>
      <c r="O782" s="5"/>
      <c r="P782" s="4"/>
      <c r="Q782" s="4"/>
      <c r="R782" s="16">
        <v>27</v>
      </c>
      <c r="S782" s="4"/>
    </row>
    <row r="783" spans="1:19" x14ac:dyDescent="0.2">
      <c r="A783" s="9"/>
      <c r="B783" s="9"/>
      <c r="C783" s="9"/>
      <c r="D783" s="9"/>
      <c r="E783" s="9"/>
      <c r="F783" s="9"/>
      <c r="G783" s="11"/>
      <c r="H783" s="11"/>
      <c r="I783" s="11"/>
      <c r="J783" s="5"/>
      <c r="K783" s="5"/>
      <c r="L783" s="4"/>
      <c r="M783" s="5"/>
      <c r="N783" s="4" t="s">
        <v>17</v>
      </c>
      <c r="O783" s="5"/>
      <c r="P783" s="4"/>
      <c r="Q783" s="4"/>
      <c r="R783" s="25">
        <v>25</v>
      </c>
      <c r="S783" s="4"/>
    </row>
    <row r="784" spans="1:19" x14ac:dyDescent="0.2">
      <c r="A784" s="9"/>
      <c r="B784" s="9"/>
      <c r="C784" s="9"/>
      <c r="D784" s="9"/>
      <c r="E784" s="9"/>
      <c r="F784" s="9"/>
      <c r="G784" s="11"/>
      <c r="H784" s="11"/>
      <c r="I784" s="11"/>
      <c r="J784" s="5"/>
      <c r="K784" s="5"/>
      <c r="L784" s="4"/>
      <c r="M784" s="5"/>
      <c r="N784" s="4" t="s">
        <v>18</v>
      </c>
      <c r="O784" s="5"/>
      <c r="P784" s="4"/>
      <c r="Q784" s="4"/>
      <c r="R784" s="16">
        <v>2</v>
      </c>
      <c r="S784" s="4"/>
    </row>
    <row r="785" spans="1:19" x14ac:dyDescent="0.2">
      <c r="A785" s="9"/>
      <c r="B785" s="9"/>
      <c r="C785" s="9"/>
      <c r="D785" s="9"/>
      <c r="E785" s="9"/>
      <c r="F785" s="9"/>
      <c r="G785" s="11"/>
      <c r="H785" s="11"/>
      <c r="I785" s="11"/>
      <c r="J785" s="5"/>
      <c r="K785" s="5"/>
      <c r="L785" s="4"/>
      <c r="M785" s="5"/>
      <c r="N785" s="4" t="s">
        <v>19</v>
      </c>
      <c r="O785" s="5"/>
      <c r="P785" s="4"/>
      <c r="Q785" s="4"/>
      <c r="R785" s="16">
        <v>1962</v>
      </c>
      <c r="S785" s="4"/>
    </row>
    <row r="786" spans="1:19" ht="12.75" customHeight="1" x14ac:dyDescent="0.2">
      <c r="A786" s="26" t="s">
        <v>20</v>
      </c>
      <c r="B786" s="26" t="s">
        <v>21</v>
      </c>
      <c r="C786" s="26" t="s">
        <v>22</v>
      </c>
      <c r="D786" s="26" t="s">
        <v>23</v>
      </c>
      <c r="E786" s="26" t="s">
        <v>24</v>
      </c>
      <c r="F786" s="26" t="s">
        <v>25</v>
      </c>
      <c r="G786" s="26" t="s">
        <v>26</v>
      </c>
      <c r="H786" s="26" t="s">
        <v>27</v>
      </c>
      <c r="I786" s="26" t="s">
        <v>28</v>
      </c>
      <c r="J786" s="26" t="s">
        <v>29</v>
      </c>
      <c r="K786" s="26" t="s">
        <v>30</v>
      </c>
      <c r="L786" s="26" t="s">
        <v>31</v>
      </c>
      <c r="M786" s="27" t="s">
        <v>32</v>
      </c>
      <c r="N786" s="28"/>
      <c r="O786" s="28"/>
      <c r="P786" s="28"/>
      <c r="Q786" s="29"/>
      <c r="R786" s="30" t="s">
        <v>33</v>
      </c>
      <c r="S786" s="31" t="s">
        <v>34</v>
      </c>
    </row>
    <row r="787" spans="1:19" x14ac:dyDescent="0.2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3" t="s">
        <v>35</v>
      </c>
      <c r="N787" s="30" t="s">
        <v>36</v>
      </c>
      <c r="O787" s="27" t="s">
        <v>37</v>
      </c>
      <c r="P787" s="28"/>
      <c r="Q787" s="29"/>
      <c r="R787" s="34"/>
      <c r="S787" s="35"/>
    </row>
    <row r="788" spans="1:19" ht="99.75" customHeight="1" x14ac:dyDescent="0.2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7"/>
      <c r="N788" s="38"/>
      <c r="O788" s="39" t="s">
        <v>38</v>
      </c>
      <c r="P788" s="40" t="s">
        <v>39</v>
      </c>
      <c r="Q788" s="41" t="s">
        <v>40</v>
      </c>
      <c r="R788" s="38"/>
      <c r="S788" s="35"/>
    </row>
    <row r="789" spans="1:19" ht="51" x14ac:dyDescent="0.2">
      <c r="A789" s="42">
        <v>1</v>
      </c>
      <c r="B789" s="42"/>
      <c r="C789" s="43" t="s">
        <v>41</v>
      </c>
      <c r="D789" s="43" t="s">
        <v>42</v>
      </c>
      <c r="E789" s="44" t="s">
        <v>43</v>
      </c>
      <c r="F789" s="43" t="s">
        <v>44</v>
      </c>
      <c r="G789" s="45" t="s">
        <v>45</v>
      </c>
      <c r="H789" s="46" t="s">
        <v>46</v>
      </c>
      <c r="I789" s="46">
        <v>87246</v>
      </c>
      <c r="J789" s="47">
        <f>I789/72</f>
        <v>1211.75</v>
      </c>
      <c r="K789" s="48">
        <v>4.2</v>
      </c>
      <c r="L789" s="49">
        <f>J789*K789</f>
        <v>5089.3500000000004</v>
      </c>
      <c r="M789" s="49"/>
      <c r="N789" s="49"/>
      <c r="O789" s="49"/>
      <c r="P789" s="48"/>
      <c r="Q789" s="49"/>
      <c r="R789" s="49">
        <f>L789*10%</f>
        <v>508.93500000000006</v>
      </c>
      <c r="S789" s="50">
        <f>R789+Q789+N789+M789+L789</f>
        <v>5598.2850000000008</v>
      </c>
    </row>
    <row r="790" spans="1:19" ht="38.25" x14ac:dyDescent="0.2">
      <c r="A790" s="42">
        <f>A789+1</f>
        <v>2</v>
      </c>
      <c r="B790" s="42"/>
      <c r="C790" s="43" t="s">
        <v>328</v>
      </c>
      <c r="D790" s="43" t="s">
        <v>42</v>
      </c>
      <c r="E790" s="43" t="s">
        <v>48</v>
      </c>
      <c r="F790" s="43" t="s">
        <v>49</v>
      </c>
      <c r="G790" s="45" t="s">
        <v>50</v>
      </c>
      <c r="H790" s="46" t="s">
        <v>46</v>
      </c>
      <c r="I790" s="46">
        <v>90609</v>
      </c>
      <c r="J790" s="47">
        <f>I790/72</f>
        <v>1258.4583333333333</v>
      </c>
      <c r="K790" s="48">
        <v>11.6</v>
      </c>
      <c r="L790" s="49">
        <f t="shared" ref="L790:L808" si="79">J790*K790</f>
        <v>14598.116666666665</v>
      </c>
      <c r="M790" s="49"/>
      <c r="N790" s="49"/>
      <c r="O790" s="49">
        <v>20</v>
      </c>
      <c r="P790" s="48">
        <v>11.6</v>
      </c>
      <c r="Q790" s="49">
        <f>17697*20%/72*P790</f>
        <v>570.23666666666668</v>
      </c>
      <c r="R790" s="49">
        <f t="shared" ref="R790:R808" si="80">L790*10%</f>
        <v>1459.8116666666665</v>
      </c>
      <c r="S790" s="50">
        <f t="shared" ref="S790:S808" si="81">R790+Q790+N790+M790+L790</f>
        <v>16628.164999999997</v>
      </c>
    </row>
    <row r="791" spans="1:19" ht="51" x14ac:dyDescent="0.2">
      <c r="A791" s="42">
        <f t="shared" ref="A791:A808" si="82">A790+1</f>
        <v>3</v>
      </c>
      <c r="B791" s="42"/>
      <c r="C791" s="43" t="s">
        <v>59</v>
      </c>
      <c r="D791" s="43" t="s">
        <v>42</v>
      </c>
      <c r="E791" s="43" t="s">
        <v>43</v>
      </c>
      <c r="F791" s="43" t="s">
        <v>60</v>
      </c>
      <c r="G791" s="45" t="s">
        <v>61</v>
      </c>
      <c r="H791" s="46" t="s">
        <v>46</v>
      </c>
      <c r="I791" s="46">
        <v>89016</v>
      </c>
      <c r="J791" s="47">
        <f>I791/72</f>
        <v>1236.3333333333333</v>
      </c>
      <c r="K791" s="57">
        <v>7.8</v>
      </c>
      <c r="L791" s="49">
        <f t="shared" si="79"/>
        <v>9643.4</v>
      </c>
      <c r="M791" s="49"/>
      <c r="N791" s="49"/>
      <c r="O791" s="49">
        <v>20</v>
      </c>
      <c r="P791" s="48">
        <v>7.8</v>
      </c>
      <c r="Q791" s="49">
        <f>17697*20%/72*P791</f>
        <v>383.435</v>
      </c>
      <c r="R791" s="49">
        <f t="shared" si="80"/>
        <v>964.34</v>
      </c>
      <c r="S791" s="50">
        <f t="shared" si="81"/>
        <v>10991.174999999999</v>
      </c>
    </row>
    <row r="792" spans="1:19" ht="38.25" x14ac:dyDescent="0.2">
      <c r="A792" s="42">
        <f t="shared" si="82"/>
        <v>4</v>
      </c>
      <c r="B792" s="42"/>
      <c r="C792" s="43" t="s">
        <v>85</v>
      </c>
      <c r="D792" s="43" t="s">
        <v>42</v>
      </c>
      <c r="E792" s="44" t="s">
        <v>203</v>
      </c>
      <c r="F792" s="43" t="s">
        <v>204</v>
      </c>
      <c r="G792" s="45" t="s">
        <v>70</v>
      </c>
      <c r="H792" s="46" t="s">
        <v>46</v>
      </c>
      <c r="I792" s="46">
        <v>93971</v>
      </c>
      <c r="J792" s="47">
        <f t="shared" ref="J792:J808" si="83">I792/72</f>
        <v>1305.1527777777778</v>
      </c>
      <c r="K792" s="48">
        <v>18.2</v>
      </c>
      <c r="L792" s="49">
        <f t="shared" si="79"/>
        <v>23753.780555555557</v>
      </c>
      <c r="M792" s="59"/>
      <c r="N792" s="59"/>
      <c r="O792" s="59">
        <v>20</v>
      </c>
      <c r="P792" s="48">
        <v>18.2</v>
      </c>
      <c r="Q792" s="49">
        <f>17697*20%/72*P792</f>
        <v>894.68166666666662</v>
      </c>
      <c r="R792" s="49">
        <f t="shared" si="80"/>
        <v>2375.3780555555559</v>
      </c>
      <c r="S792" s="50">
        <f t="shared" si="81"/>
        <v>27023.840277777781</v>
      </c>
    </row>
    <row r="793" spans="1:19" ht="38.25" x14ac:dyDescent="0.2">
      <c r="A793" s="42">
        <f t="shared" si="82"/>
        <v>5</v>
      </c>
      <c r="B793" s="43"/>
      <c r="C793" s="43" t="s">
        <v>51</v>
      </c>
      <c r="D793" s="43" t="s">
        <v>42</v>
      </c>
      <c r="E793" s="43" t="s">
        <v>48</v>
      </c>
      <c r="F793" s="43" t="s">
        <v>69</v>
      </c>
      <c r="G793" s="45" t="s">
        <v>70</v>
      </c>
      <c r="H793" s="46" t="s">
        <v>46</v>
      </c>
      <c r="I793" s="46">
        <v>93971</v>
      </c>
      <c r="J793" s="47">
        <f t="shared" si="83"/>
        <v>1305.1527777777778</v>
      </c>
      <c r="K793" s="48">
        <v>16.5</v>
      </c>
      <c r="L793" s="49">
        <f t="shared" si="79"/>
        <v>21535.020833333336</v>
      </c>
      <c r="M793" s="59"/>
      <c r="N793" s="59"/>
      <c r="O793" s="59">
        <v>25</v>
      </c>
      <c r="P793" s="48">
        <v>16.5</v>
      </c>
      <c r="Q793" s="49">
        <f>17697*25%/72*P793</f>
        <v>1013.890625</v>
      </c>
      <c r="R793" s="49">
        <f t="shared" si="80"/>
        <v>2153.5020833333338</v>
      </c>
      <c r="S793" s="50">
        <f t="shared" si="81"/>
        <v>24702.413541666669</v>
      </c>
    </row>
    <row r="794" spans="1:19" s="51" customFormat="1" ht="49.5" customHeight="1" x14ac:dyDescent="0.2">
      <c r="A794" s="42">
        <f t="shared" si="82"/>
        <v>6</v>
      </c>
      <c r="B794" s="43"/>
      <c r="C794" s="43" t="s">
        <v>71</v>
      </c>
      <c r="D794" s="43" t="s">
        <v>42</v>
      </c>
      <c r="E794" s="44" t="s">
        <v>52</v>
      </c>
      <c r="F794" s="43" t="s">
        <v>72</v>
      </c>
      <c r="G794" s="45" t="s">
        <v>73</v>
      </c>
      <c r="H794" s="46" t="s">
        <v>46</v>
      </c>
      <c r="I794" s="46">
        <v>82468</v>
      </c>
      <c r="J794" s="47">
        <f t="shared" si="83"/>
        <v>1145.3888888888889</v>
      </c>
      <c r="K794" s="48">
        <v>7.8</v>
      </c>
      <c r="L794" s="49">
        <f t="shared" si="79"/>
        <v>8934.0333333333328</v>
      </c>
      <c r="M794" s="49"/>
      <c r="N794" s="49"/>
      <c r="O794" s="49">
        <v>20</v>
      </c>
      <c r="P794" s="48">
        <v>7.8</v>
      </c>
      <c r="Q794" s="49">
        <f>17697*20%/72*P794</f>
        <v>383.435</v>
      </c>
      <c r="R794" s="49">
        <f t="shared" si="80"/>
        <v>893.40333333333331</v>
      </c>
      <c r="S794" s="50">
        <f t="shared" si="81"/>
        <v>10210.871666666666</v>
      </c>
    </row>
    <row r="795" spans="1:19" ht="38.25" x14ac:dyDescent="0.2">
      <c r="A795" s="42">
        <f t="shared" si="82"/>
        <v>7</v>
      </c>
      <c r="B795" s="42"/>
      <c r="C795" s="43" t="s">
        <v>51</v>
      </c>
      <c r="D795" s="43" t="s">
        <v>42</v>
      </c>
      <c r="E795" s="43" t="s">
        <v>74</v>
      </c>
      <c r="F795" s="43" t="s">
        <v>75</v>
      </c>
      <c r="G795" s="45" t="s">
        <v>70</v>
      </c>
      <c r="H795" s="46" t="s">
        <v>46</v>
      </c>
      <c r="I795" s="46">
        <v>93971</v>
      </c>
      <c r="J795" s="47">
        <f>I795/72</f>
        <v>1305.1527777777778</v>
      </c>
      <c r="K795" s="48"/>
      <c r="L795" s="49"/>
      <c r="M795" s="49">
        <v>4424</v>
      </c>
      <c r="N795" s="49"/>
      <c r="O795" s="49"/>
      <c r="P795" s="48"/>
      <c r="Q795" s="49"/>
      <c r="R795" s="49"/>
      <c r="S795" s="50">
        <f>R795+Q795+N795+M795+L795</f>
        <v>4424</v>
      </c>
    </row>
    <row r="796" spans="1:19" ht="39" customHeight="1" x14ac:dyDescent="0.2">
      <c r="A796" s="42">
        <f t="shared" si="82"/>
        <v>8</v>
      </c>
      <c r="B796" s="42"/>
      <c r="C796" s="43" t="s">
        <v>78</v>
      </c>
      <c r="D796" s="43" t="s">
        <v>42</v>
      </c>
      <c r="E796" s="43" t="s">
        <v>79</v>
      </c>
      <c r="F796" s="43" t="s">
        <v>80</v>
      </c>
      <c r="G796" s="45" t="s">
        <v>81</v>
      </c>
      <c r="H796" s="46" t="s">
        <v>46</v>
      </c>
      <c r="I796" s="46">
        <v>84061</v>
      </c>
      <c r="J796" s="47">
        <f t="shared" si="83"/>
        <v>1167.5138888888889</v>
      </c>
      <c r="K796" s="48">
        <v>6.4</v>
      </c>
      <c r="L796" s="49">
        <f t="shared" si="79"/>
        <v>7472.0888888888894</v>
      </c>
      <c r="M796" s="49"/>
      <c r="N796" s="49"/>
      <c r="O796" s="49"/>
      <c r="P796" s="48"/>
      <c r="Q796" s="49"/>
      <c r="R796" s="49">
        <f t="shared" si="80"/>
        <v>747.20888888888896</v>
      </c>
      <c r="S796" s="50">
        <f t="shared" si="81"/>
        <v>8219.2977777777778</v>
      </c>
    </row>
    <row r="797" spans="1:19" s="51" customFormat="1" ht="51" x14ac:dyDescent="0.2">
      <c r="A797" s="42">
        <f t="shared" si="82"/>
        <v>9</v>
      </c>
      <c r="B797" s="42"/>
      <c r="C797" s="43" t="s">
        <v>82</v>
      </c>
      <c r="D797" s="43" t="s">
        <v>42</v>
      </c>
      <c r="E797" s="43" t="s">
        <v>43</v>
      </c>
      <c r="F797" s="43" t="s">
        <v>83</v>
      </c>
      <c r="G797" s="45" t="s">
        <v>84</v>
      </c>
      <c r="H797" s="46" t="s">
        <v>46</v>
      </c>
      <c r="I797" s="46">
        <v>85653</v>
      </c>
      <c r="J797" s="47">
        <f t="shared" si="83"/>
        <v>1189.625</v>
      </c>
      <c r="K797" s="48">
        <v>15.2</v>
      </c>
      <c r="L797" s="49">
        <f t="shared" si="79"/>
        <v>18082.3</v>
      </c>
      <c r="M797" s="49"/>
      <c r="N797" s="49"/>
      <c r="O797" s="49"/>
      <c r="P797" s="48"/>
      <c r="Q797" s="49"/>
      <c r="R797" s="49">
        <f t="shared" si="80"/>
        <v>1808.23</v>
      </c>
      <c r="S797" s="50">
        <f t="shared" si="81"/>
        <v>19890.53</v>
      </c>
    </row>
    <row r="798" spans="1:19" s="51" customFormat="1" ht="61.5" customHeight="1" x14ac:dyDescent="0.2">
      <c r="A798" s="42">
        <f t="shared" si="82"/>
        <v>10</v>
      </c>
      <c r="B798" s="42"/>
      <c r="C798" s="43" t="s">
        <v>329</v>
      </c>
      <c r="D798" s="43" t="s">
        <v>42</v>
      </c>
      <c r="E798" s="43" t="s">
        <v>175</v>
      </c>
      <c r="F798" s="43" t="s">
        <v>176</v>
      </c>
      <c r="G798" s="45" t="s">
        <v>177</v>
      </c>
      <c r="H798" s="46" t="s">
        <v>46</v>
      </c>
      <c r="I798" s="46">
        <v>80875</v>
      </c>
      <c r="J798" s="47">
        <f t="shared" si="83"/>
        <v>1123.2638888888889</v>
      </c>
      <c r="K798" s="48">
        <v>4.4000000000000004</v>
      </c>
      <c r="L798" s="49">
        <f t="shared" si="79"/>
        <v>4942.3611111111113</v>
      </c>
      <c r="M798" s="49"/>
      <c r="N798" s="49"/>
      <c r="O798" s="49"/>
      <c r="P798" s="48"/>
      <c r="Q798" s="49"/>
      <c r="R798" s="49">
        <f t="shared" si="80"/>
        <v>494.23611111111114</v>
      </c>
      <c r="S798" s="50">
        <f t="shared" si="81"/>
        <v>5436.5972222222226</v>
      </c>
    </row>
    <row r="799" spans="1:19" s="51" customFormat="1" ht="38.25" x14ac:dyDescent="0.2">
      <c r="A799" s="42">
        <f t="shared" si="82"/>
        <v>11</v>
      </c>
      <c r="B799" s="42"/>
      <c r="C799" s="43" t="s">
        <v>55</v>
      </c>
      <c r="D799" s="43" t="s">
        <v>42</v>
      </c>
      <c r="E799" s="43" t="s">
        <v>90</v>
      </c>
      <c r="F799" s="43" t="s">
        <v>91</v>
      </c>
      <c r="G799" s="58" t="s">
        <v>92</v>
      </c>
      <c r="H799" s="46" t="s">
        <v>46</v>
      </c>
      <c r="I799" s="46">
        <v>85653</v>
      </c>
      <c r="J799" s="47">
        <f t="shared" si="83"/>
        <v>1189.625</v>
      </c>
      <c r="K799" s="48">
        <v>16.8</v>
      </c>
      <c r="L799" s="49">
        <f t="shared" si="79"/>
        <v>19985.7</v>
      </c>
      <c r="M799" s="49"/>
      <c r="N799" s="49"/>
      <c r="O799" s="49">
        <v>25</v>
      </c>
      <c r="P799" s="48">
        <v>16.8</v>
      </c>
      <c r="Q799" s="49">
        <f>17697*25%/72*P799</f>
        <v>1032.325</v>
      </c>
      <c r="R799" s="49">
        <f t="shared" si="80"/>
        <v>1998.5700000000002</v>
      </c>
      <c r="S799" s="50">
        <f t="shared" si="81"/>
        <v>23016.595000000001</v>
      </c>
    </row>
    <row r="800" spans="1:19" ht="38.25" x14ac:dyDescent="0.2">
      <c r="A800" s="42">
        <f t="shared" si="82"/>
        <v>12</v>
      </c>
      <c r="B800" s="42"/>
      <c r="C800" s="43" t="s">
        <v>93</v>
      </c>
      <c r="D800" s="43" t="s">
        <v>42</v>
      </c>
      <c r="E800" s="43" t="s">
        <v>94</v>
      </c>
      <c r="F800" s="43" t="s">
        <v>95</v>
      </c>
      <c r="G800" s="45" t="s">
        <v>70</v>
      </c>
      <c r="H800" s="46" t="s">
        <v>46</v>
      </c>
      <c r="I800" s="46">
        <v>93971</v>
      </c>
      <c r="J800" s="47">
        <f t="shared" si="83"/>
        <v>1305.1527777777778</v>
      </c>
      <c r="K800" s="48">
        <v>4.4000000000000004</v>
      </c>
      <c r="L800" s="49">
        <f t="shared" si="79"/>
        <v>5742.6722222222234</v>
      </c>
      <c r="M800" s="49"/>
      <c r="N800" s="49"/>
      <c r="O800" s="49"/>
      <c r="P800" s="48"/>
      <c r="Q800" s="49"/>
      <c r="R800" s="49">
        <f t="shared" si="80"/>
        <v>574.26722222222236</v>
      </c>
      <c r="S800" s="50">
        <f t="shared" si="81"/>
        <v>6316.9394444444461</v>
      </c>
    </row>
    <row r="801" spans="1:20" s="51" customFormat="1" ht="39" customHeight="1" x14ac:dyDescent="0.2">
      <c r="A801" s="42">
        <f t="shared" si="82"/>
        <v>13</v>
      </c>
      <c r="B801" s="42"/>
      <c r="C801" s="43" t="s">
        <v>96</v>
      </c>
      <c r="D801" s="43" t="s">
        <v>42</v>
      </c>
      <c r="E801" s="43" t="s">
        <v>97</v>
      </c>
      <c r="F801" s="43" t="s">
        <v>98</v>
      </c>
      <c r="G801" s="45" t="s">
        <v>70</v>
      </c>
      <c r="H801" s="46" t="s">
        <v>46</v>
      </c>
      <c r="I801" s="46">
        <v>93971</v>
      </c>
      <c r="J801" s="47">
        <f t="shared" si="83"/>
        <v>1305.1527777777778</v>
      </c>
      <c r="K801" s="48">
        <v>10.199999999999999</v>
      </c>
      <c r="L801" s="49">
        <f t="shared" si="79"/>
        <v>13312.558333333332</v>
      </c>
      <c r="M801" s="49"/>
      <c r="N801" s="49"/>
      <c r="O801" s="49">
        <v>20</v>
      </c>
      <c r="P801" s="48">
        <v>10.199999999999999</v>
      </c>
      <c r="Q801" s="49">
        <f>17697*20%/72*P801</f>
        <v>501.41499999999996</v>
      </c>
      <c r="R801" s="49">
        <f t="shared" si="80"/>
        <v>1331.2558333333334</v>
      </c>
      <c r="S801" s="50">
        <f t="shared" si="81"/>
        <v>15145.229166666666</v>
      </c>
      <c r="T801" s="56"/>
    </row>
    <row r="802" spans="1:20" s="51" customFormat="1" ht="38.25" x14ac:dyDescent="0.2">
      <c r="A802" s="42">
        <f t="shared" si="82"/>
        <v>14</v>
      </c>
      <c r="B802" s="43"/>
      <c r="C802" s="43" t="s">
        <v>51</v>
      </c>
      <c r="D802" s="43" t="s">
        <v>42</v>
      </c>
      <c r="E802" s="43" t="s">
        <v>94</v>
      </c>
      <c r="F802" s="43" t="s">
        <v>101</v>
      </c>
      <c r="G802" s="45" t="s">
        <v>70</v>
      </c>
      <c r="H802" s="46" t="s">
        <v>46</v>
      </c>
      <c r="I802" s="46">
        <v>93971</v>
      </c>
      <c r="J802" s="47">
        <f t="shared" si="83"/>
        <v>1305.1527777777778</v>
      </c>
      <c r="K802" s="48">
        <v>11.7</v>
      </c>
      <c r="L802" s="49">
        <f t="shared" si="79"/>
        <v>15270.2875</v>
      </c>
      <c r="M802" s="49"/>
      <c r="N802" s="49"/>
      <c r="O802" s="49">
        <v>25</v>
      </c>
      <c r="P802" s="48">
        <v>11.7</v>
      </c>
      <c r="Q802" s="49">
        <f>17697*25%/72*P802</f>
        <v>718.94062499999995</v>
      </c>
      <c r="R802" s="49">
        <f t="shared" si="80"/>
        <v>1527.0287500000002</v>
      </c>
      <c r="S802" s="50">
        <f t="shared" si="81"/>
        <v>17516.256874999999</v>
      </c>
      <c r="T802" s="56"/>
    </row>
    <row r="803" spans="1:20" s="51" customFormat="1" ht="63.75" x14ac:dyDescent="0.2">
      <c r="A803" s="42">
        <f t="shared" si="82"/>
        <v>15</v>
      </c>
      <c r="B803" s="42"/>
      <c r="C803" s="43" t="s">
        <v>82</v>
      </c>
      <c r="D803" s="43" t="s">
        <v>42</v>
      </c>
      <c r="E803" s="43" t="s">
        <v>102</v>
      </c>
      <c r="F803" s="43" t="s">
        <v>103</v>
      </c>
      <c r="G803" s="45" t="s">
        <v>104</v>
      </c>
      <c r="H803" s="46" t="s">
        <v>46</v>
      </c>
      <c r="I803" s="46">
        <v>77867</v>
      </c>
      <c r="J803" s="47">
        <f t="shared" si="83"/>
        <v>1081.4861111111111</v>
      </c>
      <c r="K803" s="48">
        <v>15.2</v>
      </c>
      <c r="L803" s="49">
        <f t="shared" si="79"/>
        <v>16438.588888888888</v>
      </c>
      <c r="M803" s="59"/>
      <c r="N803" s="59"/>
      <c r="O803" s="59"/>
      <c r="P803" s="48"/>
      <c r="Q803" s="59"/>
      <c r="R803" s="49">
        <f t="shared" si="80"/>
        <v>1643.8588888888889</v>
      </c>
      <c r="S803" s="50">
        <f t="shared" si="81"/>
        <v>18082.447777777776</v>
      </c>
    </row>
    <row r="804" spans="1:20" ht="38.25" x14ac:dyDescent="0.2">
      <c r="A804" s="42">
        <f t="shared" si="82"/>
        <v>16</v>
      </c>
      <c r="B804" s="42"/>
      <c r="C804" s="43" t="s">
        <v>108</v>
      </c>
      <c r="D804" s="43" t="s">
        <v>42</v>
      </c>
      <c r="E804" s="43" t="s">
        <v>109</v>
      </c>
      <c r="F804" s="43" t="s">
        <v>110</v>
      </c>
      <c r="G804" s="45" t="s">
        <v>70</v>
      </c>
      <c r="H804" s="46" t="s">
        <v>46</v>
      </c>
      <c r="I804" s="46">
        <v>93971</v>
      </c>
      <c r="J804" s="47">
        <f t="shared" si="83"/>
        <v>1305.1527777777778</v>
      </c>
      <c r="K804" s="48">
        <v>7</v>
      </c>
      <c r="L804" s="49">
        <f t="shared" si="79"/>
        <v>9136.0694444444453</v>
      </c>
      <c r="M804" s="49"/>
      <c r="N804" s="49"/>
      <c r="O804" s="49">
        <v>20</v>
      </c>
      <c r="P804" s="48">
        <v>7</v>
      </c>
      <c r="Q804" s="49">
        <f>17697*20%/72*P804</f>
        <v>344.10833333333335</v>
      </c>
      <c r="R804" s="49">
        <f t="shared" si="80"/>
        <v>913.60694444444459</v>
      </c>
      <c r="S804" s="50">
        <f t="shared" si="81"/>
        <v>10393.784722222223</v>
      </c>
    </row>
    <row r="805" spans="1:20" s="51" customFormat="1" ht="38.25" x14ac:dyDescent="0.2">
      <c r="A805" s="42">
        <f t="shared" si="82"/>
        <v>17</v>
      </c>
      <c r="B805" s="43"/>
      <c r="C805" s="43" t="s">
        <v>333</v>
      </c>
      <c r="D805" s="43" t="s">
        <v>42</v>
      </c>
      <c r="E805" s="43" t="s">
        <v>109</v>
      </c>
      <c r="F805" s="43" t="s">
        <v>112</v>
      </c>
      <c r="G805" s="45" t="s">
        <v>70</v>
      </c>
      <c r="H805" s="46" t="s">
        <v>46</v>
      </c>
      <c r="I805" s="46">
        <v>93971</v>
      </c>
      <c r="J805" s="48">
        <f t="shared" si="83"/>
        <v>1305.1527777777778</v>
      </c>
      <c r="K805" s="48">
        <v>8.6</v>
      </c>
      <c r="L805" s="49">
        <f t="shared" si="79"/>
        <v>11224.313888888888</v>
      </c>
      <c r="M805" s="49"/>
      <c r="N805" s="49"/>
      <c r="O805" s="49"/>
      <c r="P805" s="48"/>
      <c r="Q805" s="49"/>
      <c r="R805" s="49">
        <f t="shared" si="80"/>
        <v>1122.4313888888889</v>
      </c>
      <c r="S805" s="50">
        <f t="shared" si="81"/>
        <v>12346.745277777776</v>
      </c>
    </row>
    <row r="806" spans="1:20" s="51" customFormat="1" ht="49.5" customHeight="1" x14ac:dyDescent="0.2">
      <c r="A806" s="42">
        <f t="shared" si="82"/>
        <v>18</v>
      </c>
      <c r="B806" s="42"/>
      <c r="C806" s="43" t="s">
        <v>116</v>
      </c>
      <c r="D806" s="43" t="s">
        <v>42</v>
      </c>
      <c r="E806" s="43" t="s">
        <v>43</v>
      </c>
      <c r="F806" s="43" t="s">
        <v>117</v>
      </c>
      <c r="G806" s="45" t="s">
        <v>118</v>
      </c>
      <c r="H806" s="46" t="s">
        <v>46</v>
      </c>
      <c r="I806" s="46">
        <v>87246</v>
      </c>
      <c r="J806" s="48">
        <f t="shared" si="83"/>
        <v>1211.75</v>
      </c>
      <c r="K806" s="48">
        <v>11.6</v>
      </c>
      <c r="L806" s="49">
        <f t="shared" si="79"/>
        <v>14056.3</v>
      </c>
      <c r="M806" s="49"/>
      <c r="N806" s="49"/>
      <c r="O806" s="49"/>
      <c r="P806" s="48"/>
      <c r="Q806" s="49"/>
      <c r="R806" s="49">
        <f t="shared" si="80"/>
        <v>1405.63</v>
      </c>
      <c r="S806" s="50">
        <f t="shared" si="81"/>
        <v>15461.93</v>
      </c>
    </row>
    <row r="807" spans="1:20" ht="51" x14ac:dyDescent="0.2">
      <c r="A807" s="42">
        <f t="shared" si="82"/>
        <v>19</v>
      </c>
      <c r="B807" s="42"/>
      <c r="C807" s="43" t="s">
        <v>66</v>
      </c>
      <c r="D807" s="43" t="s">
        <v>42</v>
      </c>
      <c r="E807" s="43" t="s">
        <v>160</v>
      </c>
      <c r="F807" s="43" t="s">
        <v>334</v>
      </c>
      <c r="G807" s="45" t="s">
        <v>335</v>
      </c>
      <c r="H807" s="46" t="s">
        <v>46</v>
      </c>
      <c r="I807" s="46">
        <v>85653</v>
      </c>
      <c r="J807" s="47">
        <f t="shared" si="83"/>
        <v>1189.625</v>
      </c>
      <c r="K807" s="48">
        <v>7.8</v>
      </c>
      <c r="L807" s="49">
        <f t="shared" si="79"/>
        <v>9279.0749999999989</v>
      </c>
      <c r="M807" s="49"/>
      <c r="N807" s="49"/>
      <c r="O807" s="49"/>
      <c r="P807" s="48"/>
      <c r="Q807" s="49"/>
      <c r="R807" s="49">
        <f t="shared" si="80"/>
        <v>927.90749999999991</v>
      </c>
      <c r="S807" s="50">
        <f t="shared" si="81"/>
        <v>10206.982499999998</v>
      </c>
    </row>
    <row r="808" spans="1:20" ht="26.25" thickBot="1" x14ac:dyDescent="0.25">
      <c r="A808" s="42">
        <f t="shared" si="82"/>
        <v>20</v>
      </c>
      <c r="B808" s="63"/>
      <c r="C808" s="102" t="s">
        <v>124</v>
      </c>
      <c r="D808" s="103" t="s">
        <v>42</v>
      </c>
      <c r="E808" s="102"/>
      <c r="F808" s="102"/>
      <c r="G808" s="65" t="s">
        <v>125</v>
      </c>
      <c r="H808" s="66" t="s">
        <v>46</v>
      </c>
      <c r="I808" s="66">
        <v>85653</v>
      </c>
      <c r="J808" s="47">
        <f t="shared" si="83"/>
        <v>1189.625</v>
      </c>
      <c r="K808" s="61">
        <v>10.8</v>
      </c>
      <c r="L808" s="49">
        <f t="shared" si="79"/>
        <v>12847.95</v>
      </c>
      <c r="M808" s="62"/>
      <c r="N808" s="62"/>
      <c r="O808" s="62"/>
      <c r="P808" s="61"/>
      <c r="Q808" s="62"/>
      <c r="R808" s="49">
        <f t="shared" si="80"/>
        <v>1284.7950000000001</v>
      </c>
      <c r="S808" s="50">
        <f t="shared" si="81"/>
        <v>14132.745000000001</v>
      </c>
    </row>
    <row r="809" spans="1:20" ht="13.5" thickBot="1" x14ac:dyDescent="0.25">
      <c r="A809" s="89" t="s">
        <v>126</v>
      </c>
      <c r="B809" s="90"/>
      <c r="C809" s="70"/>
      <c r="D809" s="70"/>
      <c r="E809" s="70"/>
      <c r="F809" s="70"/>
      <c r="G809" s="71"/>
      <c r="H809" s="71"/>
      <c r="I809" s="71"/>
      <c r="J809" s="72"/>
      <c r="K809" s="72">
        <f>SUM(K772:K808)</f>
        <v>196.20000000000002</v>
      </c>
      <c r="L809" s="73">
        <f>SUM(L772:L808)</f>
        <v>241343.96666666667</v>
      </c>
      <c r="M809" s="73">
        <f>SUM(M772:M808)</f>
        <v>4424</v>
      </c>
      <c r="N809" s="73">
        <f>SUM(N801:N808)</f>
        <v>0</v>
      </c>
      <c r="O809" s="73"/>
      <c r="P809" s="72">
        <f>SUM(P789:P808)</f>
        <v>107.6</v>
      </c>
      <c r="Q809" s="73">
        <f>SUM(Q789:Q808)</f>
        <v>5842.4679166666674</v>
      </c>
      <c r="R809" s="73">
        <f>SUM(R789:R808)</f>
        <v>24134.396666666667</v>
      </c>
      <c r="S809" s="91">
        <f>SUM(S789:S808)</f>
        <v>275744.83124999993</v>
      </c>
      <c r="T809" s="75"/>
    </row>
    <row r="810" spans="1:20" x14ac:dyDescent="0.2">
      <c r="A810" s="83"/>
      <c r="B810" s="83"/>
      <c r="C810" s="83"/>
      <c r="D810" s="83"/>
      <c r="E810" s="83"/>
      <c r="F810" s="83"/>
      <c r="R810" s="124"/>
      <c r="S810" s="4"/>
    </row>
    <row r="811" spans="1:20" x14ac:dyDescent="0.2">
      <c r="A811" s="83"/>
      <c r="B811" s="83"/>
      <c r="C811" s="9" t="s">
        <v>127</v>
      </c>
      <c r="D811" s="9"/>
      <c r="E811" s="9"/>
      <c r="F811" s="9"/>
      <c r="G811" s="11"/>
      <c r="H811" s="11"/>
      <c r="I811" s="11"/>
      <c r="R811" s="4">
        <f>R783/R782*100</f>
        <v>92.592592592592595</v>
      </c>
      <c r="S811" s="125">
        <f>S809*R811%</f>
        <v>255319.28819444438</v>
      </c>
    </row>
    <row r="812" spans="1:20" x14ac:dyDescent="0.2">
      <c r="A812" s="83"/>
      <c r="B812" s="83"/>
      <c r="C812" s="9"/>
      <c r="D812" s="9"/>
      <c r="E812" s="9"/>
      <c r="F812" s="9"/>
      <c r="G812" s="11"/>
      <c r="H812" s="11"/>
      <c r="I812" s="11"/>
      <c r="R812" s="4">
        <f>R784/R782*100</f>
        <v>7.4074074074074066</v>
      </c>
      <c r="S812" s="125">
        <f>S809-S811</f>
        <v>20425.54305555555</v>
      </c>
    </row>
    <row r="813" spans="1:20" x14ac:dyDescent="0.2">
      <c r="A813" s="83"/>
      <c r="B813" s="83"/>
      <c r="C813" s="9" t="s">
        <v>216</v>
      </c>
      <c r="D813" s="9"/>
      <c r="E813" s="9"/>
      <c r="F813" s="11"/>
      <c r="G813" s="11"/>
      <c r="H813" s="11"/>
      <c r="I813" s="11"/>
      <c r="R813" s="75">
        <f>SUM(R811:R812)</f>
        <v>100</v>
      </c>
      <c r="S813" s="158">
        <f>SUM(S811:S812)</f>
        <v>275744.83124999993</v>
      </c>
    </row>
    <row r="814" spans="1:20" x14ac:dyDescent="0.2">
      <c r="A814" s="83"/>
      <c r="B814" s="83"/>
      <c r="C814" s="9"/>
      <c r="D814" s="9"/>
      <c r="E814" s="9"/>
      <c r="F814" s="11"/>
      <c r="G814" s="11"/>
      <c r="H814" s="11"/>
      <c r="I814" s="11"/>
    </row>
    <row r="815" spans="1:20" x14ac:dyDescent="0.2">
      <c r="A815" s="83"/>
      <c r="B815" s="83"/>
      <c r="C815" s="9"/>
      <c r="D815" s="9"/>
      <c r="E815" s="9"/>
      <c r="F815" s="11"/>
      <c r="G815" s="11"/>
      <c r="H815" s="11"/>
      <c r="I815" s="11"/>
    </row>
    <row r="816" spans="1:20" x14ac:dyDescent="0.2">
      <c r="A816" s="83"/>
      <c r="B816" s="83"/>
      <c r="C816" s="9"/>
      <c r="D816" s="9"/>
      <c r="E816" s="9"/>
      <c r="F816" s="11"/>
      <c r="G816" s="11"/>
      <c r="H816" s="11"/>
      <c r="I816" s="11"/>
    </row>
    <row r="817" spans="1:19" x14ac:dyDescent="0.2">
      <c r="A817" s="83"/>
      <c r="B817" s="83"/>
      <c r="C817" s="9"/>
      <c r="D817" s="9"/>
      <c r="E817" s="9"/>
      <c r="F817" s="11"/>
      <c r="G817" s="11"/>
      <c r="H817" s="11"/>
      <c r="I817" s="11"/>
    </row>
    <row r="818" spans="1:19" x14ac:dyDescent="0.2">
      <c r="A818" s="83"/>
      <c r="B818" s="83"/>
      <c r="C818" s="9"/>
      <c r="D818" s="9"/>
      <c r="E818" s="9"/>
      <c r="F818" s="11"/>
      <c r="G818" s="11"/>
      <c r="H818" s="11"/>
      <c r="I818" s="11"/>
    </row>
    <row r="819" spans="1:19" x14ac:dyDescent="0.2">
      <c r="A819" s="83"/>
      <c r="B819" s="83"/>
      <c r="C819" s="9"/>
      <c r="D819" s="9"/>
      <c r="E819" s="9"/>
      <c r="F819" s="11"/>
      <c r="G819" s="11"/>
      <c r="H819" s="11"/>
      <c r="I819" s="11"/>
    </row>
    <row r="820" spans="1:19" x14ac:dyDescent="0.2">
      <c r="A820" s="83"/>
      <c r="B820" s="83"/>
      <c r="C820" s="9"/>
      <c r="D820" s="9"/>
      <c r="E820" s="9"/>
      <c r="F820" s="11"/>
      <c r="G820" s="11"/>
      <c r="H820" s="11"/>
      <c r="I820" s="11"/>
    </row>
    <row r="821" spans="1:19" x14ac:dyDescent="0.2">
      <c r="A821" s="83"/>
      <c r="B821" s="83"/>
      <c r="C821" s="9"/>
      <c r="D821" s="9"/>
      <c r="E821" s="9"/>
      <c r="F821" s="11"/>
      <c r="G821" s="11"/>
      <c r="H821" s="11"/>
      <c r="I821" s="11"/>
    </row>
    <row r="822" spans="1:19" x14ac:dyDescent="0.2">
      <c r="A822" s="1" t="s">
        <v>0</v>
      </c>
      <c r="B822" s="1"/>
      <c r="C822" s="1"/>
      <c r="D822" s="2"/>
      <c r="E822" s="127" t="s">
        <v>367</v>
      </c>
      <c r="F822" s="127"/>
      <c r="G822" s="127"/>
      <c r="H822" s="127"/>
      <c r="I822" s="127"/>
      <c r="J822" s="127"/>
      <c r="K822" s="127"/>
      <c r="L822" s="4"/>
      <c r="M822" s="5"/>
      <c r="N822" s="6" t="s">
        <v>2</v>
      </c>
      <c r="O822" s="6"/>
      <c r="P822" s="6"/>
      <c r="Q822" s="6"/>
      <c r="R822" s="6"/>
      <c r="S822" s="6"/>
    </row>
    <row r="823" spans="1:19" ht="39" customHeight="1" x14ac:dyDescent="0.2">
      <c r="A823" s="8" t="s">
        <v>3</v>
      </c>
      <c r="B823" s="8"/>
      <c r="C823" s="8"/>
      <c r="D823" s="2"/>
      <c r="E823" s="2"/>
      <c r="F823" s="9"/>
      <c r="G823" s="10"/>
      <c r="H823" s="11"/>
      <c r="I823" s="11"/>
      <c r="J823" s="5"/>
      <c r="K823" s="5"/>
      <c r="L823" s="4"/>
      <c r="N823" s="12" t="s">
        <v>4</v>
      </c>
      <c r="O823" s="12"/>
      <c r="P823" s="12"/>
      <c r="Q823" s="12"/>
      <c r="R823" s="12"/>
      <c r="S823" s="12"/>
    </row>
    <row r="824" spans="1:19" x14ac:dyDescent="0.2">
      <c r="A824" s="2"/>
      <c r="B824" s="2"/>
      <c r="C824" s="2"/>
      <c r="D824" s="2"/>
      <c r="E824" s="3" t="s">
        <v>5</v>
      </c>
      <c r="F824" s="3"/>
      <c r="G824" s="3"/>
      <c r="H824" s="3"/>
      <c r="I824" s="3"/>
      <c r="J824" s="3"/>
      <c r="K824" s="3"/>
      <c r="L824" s="3"/>
      <c r="M824" s="5"/>
      <c r="N824" s="13"/>
      <c r="O824" s="13"/>
      <c r="P824" s="13"/>
      <c r="Q824" s="14"/>
      <c r="R824" s="15"/>
      <c r="S824" s="16"/>
    </row>
    <row r="825" spans="1:19" x14ac:dyDescent="0.2">
      <c r="A825" s="3" t="s">
        <v>132</v>
      </c>
      <c r="B825" s="3"/>
      <c r="C825" s="3"/>
      <c r="D825" s="3"/>
      <c r="E825" s="2"/>
      <c r="F825" s="9" t="s">
        <v>7</v>
      </c>
      <c r="G825" s="9"/>
      <c r="H825" s="9"/>
      <c r="I825" s="9"/>
      <c r="J825" s="5"/>
      <c r="K825" s="5"/>
      <c r="L825" s="4"/>
      <c r="M825" s="5"/>
      <c r="N825" s="17" t="s">
        <v>8</v>
      </c>
      <c r="O825" s="17"/>
      <c r="P825" s="17"/>
      <c r="Q825" s="17"/>
      <c r="R825" s="17"/>
      <c r="S825" s="17"/>
    </row>
    <row r="826" spans="1:19" x14ac:dyDescent="0.2">
      <c r="A826" s="18"/>
      <c r="B826" s="18"/>
      <c r="C826" s="18"/>
      <c r="D826" s="18"/>
      <c r="E826" s="2"/>
      <c r="F826" s="9"/>
      <c r="G826" s="9"/>
      <c r="H826" s="9"/>
      <c r="I826" s="9"/>
      <c r="J826" s="5"/>
      <c r="K826" s="5"/>
      <c r="L826" s="4"/>
      <c r="M826" s="5"/>
      <c r="N826" s="19"/>
      <c r="O826" s="19"/>
      <c r="P826" s="19"/>
      <c r="Q826" s="19"/>
      <c r="R826" s="19"/>
      <c r="S826" s="19"/>
    </row>
    <row r="827" spans="1:19" x14ac:dyDescent="0.2">
      <c r="A827" s="9"/>
      <c r="B827" s="9"/>
      <c r="C827" s="9"/>
      <c r="D827" s="9"/>
      <c r="E827" s="9"/>
      <c r="F827" s="9"/>
      <c r="G827" s="11"/>
      <c r="H827" s="11"/>
      <c r="I827" s="11"/>
      <c r="J827" s="5"/>
      <c r="K827" s="5"/>
      <c r="L827" s="4"/>
      <c r="M827" s="5"/>
      <c r="N827" s="20"/>
      <c r="O827" s="21"/>
      <c r="P827" s="20"/>
      <c r="Q827" s="20"/>
      <c r="R827" s="20"/>
      <c r="S827" s="4"/>
    </row>
    <row r="828" spans="1:19" x14ac:dyDescent="0.2">
      <c r="A828" s="9"/>
      <c r="B828" s="9"/>
      <c r="C828" s="9"/>
      <c r="D828" s="9"/>
      <c r="E828" s="9"/>
      <c r="F828" s="2" t="s">
        <v>9</v>
      </c>
      <c r="G828" s="9"/>
      <c r="H828" s="9"/>
      <c r="I828" s="9"/>
      <c r="J828" s="9"/>
      <c r="K828" s="5"/>
      <c r="L828" s="4"/>
      <c r="M828" s="5"/>
      <c r="N828" s="4" t="s">
        <v>10</v>
      </c>
      <c r="O828" s="5"/>
      <c r="P828" s="4"/>
      <c r="Q828" s="4"/>
      <c r="R828" s="4"/>
      <c r="S828" s="4"/>
    </row>
    <row r="829" spans="1:19" x14ac:dyDescent="0.2">
      <c r="A829" s="9"/>
      <c r="B829" s="9"/>
      <c r="C829" s="9"/>
      <c r="D829" s="9"/>
      <c r="E829" s="9"/>
      <c r="F829" s="9"/>
      <c r="G829" s="11"/>
      <c r="H829" s="11"/>
      <c r="I829" s="11"/>
      <c r="J829" s="5"/>
      <c r="K829" s="5"/>
      <c r="L829" s="4"/>
      <c r="M829" s="5"/>
      <c r="N829" s="4" t="s">
        <v>11</v>
      </c>
      <c r="O829" s="5"/>
      <c r="P829" s="4"/>
      <c r="Q829" s="4"/>
      <c r="R829" s="16" t="s">
        <v>12</v>
      </c>
      <c r="S829" s="4"/>
    </row>
    <row r="830" spans="1:19" ht="25.5" customHeight="1" x14ac:dyDescent="0.2">
      <c r="A830" s="9"/>
      <c r="B830" s="9"/>
      <c r="C830" s="9"/>
      <c r="D830" s="9"/>
      <c r="E830" s="9"/>
      <c r="F830" s="9"/>
      <c r="G830" s="11"/>
      <c r="H830" s="11"/>
      <c r="I830" s="11"/>
      <c r="J830" s="5"/>
      <c r="K830" s="5"/>
      <c r="L830" s="4"/>
      <c r="M830" s="5"/>
      <c r="N830" s="23" t="s">
        <v>368</v>
      </c>
      <c r="O830" s="23"/>
      <c r="P830" s="23"/>
      <c r="Q830" s="23"/>
      <c r="R830" s="23"/>
      <c r="S830" s="23"/>
    </row>
    <row r="831" spans="1:19" ht="25.5" customHeight="1" x14ac:dyDescent="0.2">
      <c r="A831" s="9"/>
      <c r="B831" s="9"/>
      <c r="C831" s="9"/>
      <c r="D831" s="9"/>
      <c r="E831" s="9"/>
      <c r="F831" s="9"/>
      <c r="G831" s="11"/>
      <c r="H831" s="11"/>
      <c r="I831" s="11"/>
      <c r="J831" s="5"/>
      <c r="K831" s="5"/>
      <c r="L831" s="4"/>
      <c r="M831" s="5"/>
      <c r="N831" s="23"/>
      <c r="O831" s="23"/>
      <c r="P831" s="23"/>
      <c r="Q831" s="23"/>
      <c r="R831" s="23"/>
      <c r="S831" s="23"/>
    </row>
    <row r="832" spans="1:19" x14ac:dyDescent="0.2">
      <c r="A832" s="9"/>
      <c r="B832" s="9"/>
      <c r="C832" s="9"/>
      <c r="D832" s="9"/>
      <c r="E832" s="9"/>
      <c r="F832" s="9"/>
      <c r="G832" s="11"/>
      <c r="H832" s="11"/>
      <c r="I832" s="11"/>
      <c r="J832" s="5"/>
      <c r="K832" s="5"/>
      <c r="L832" s="4"/>
      <c r="M832" s="5"/>
      <c r="N832" s="23" t="s">
        <v>14</v>
      </c>
      <c r="O832" s="23"/>
      <c r="P832" s="23"/>
      <c r="Q832" s="23"/>
      <c r="R832" s="24">
        <v>1</v>
      </c>
      <c r="S832" s="4"/>
    </row>
    <row r="833" spans="1:19" x14ac:dyDescent="0.2">
      <c r="A833" s="9"/>
      <c r="B833" s="9"/>
      <c r="C833" s="9"/>
      <c r="D833" s="9"/>
      <c r="E833" s="9"/>
      <c r="F833" s="9"/>
      <c r="G833" s="11"/>
      <c r="H833" s="11"/>
      <c r="I833" s="11"/>
      <c r="J833" s="5"/>
      <c r="K833" s="5"/>
      <c r="L833" s="4"/>
      <c r="M833" s="5"/>
      <c r="N833" s="4" t="s">
        <v>15</v>
      </c>
      <c r="O833" s="5"/>
      <c r="P833" s="4"/>
      <c r="Q833" s="4"/>
      <c r="R833" s="101">
        <v>2</v>
      </c>
      <c r="S833" s="4"/>
    </row>
    <row r="834" spans="1:19" x14ac:dyDescent="0.2">
      <c r="A834" s="9"/>
      <c r="B834" s="9"/>
      <c r="C834" s="9"/>
      <c r="D834" s="9"/>
      <c r="E834" s="9"/>
      <c r="F834" s="9"/>
      <c r="G834" s="11"/>
      <c r="H834" s="11"/>
      <c r="I834" s="11"/>
      <c r="J834" s="5"/>
      <c r="K834" s="5"/>
      <c r="L834" s="4"/>
      <c r="M834" s="5"/>
      <c r="N834" s="4" t="s">
        <v>16</v>
      </c>
      <c r="O834" s="5"/>
      <c r="P834" s="4"/>
      <c r="Q834" s="4"/>
      <c r="R834" s="16">
        <v>23</v>
      </c>
      <c r="S834" s="4"/>
    </row>
    <row r="835" spans="1:19" x14ac:dyDescent="0.2">
      <c r="A835" s="9"/>
      <c r="B835" s="9"/>
      <c r="C835" s="9"/>
      <c r="D835" s="9"/>
      <c r="E835" s="9"/>
      <c r="F835" s="9"/>
      <c r="G835" s="11"/>
      <c r="H835" s="11"/>
      <c r="I835" s="11"/>
      <c r="J835" s="5"/>
      <c r="K835" s="5"/>
      <c r="L835" s="4"/>
      <c r="M835" s="5"/>
      <c r="N835" s="4" t="s">
        <v>17</v>
      </c>
      <c r="O835" s="5"/>
      <c r="P835" s="4"/>
      <c r="Q835" s="4"/>
      <c r="R835" s="25">
        <v>23</v>
      </c>
      <c r="S835" s="4"/>
    </row>
    <row r="836" spans="1:19" x14ac:dyDescent="0.2">
      <c r="A836" s="9"/>
      <c r="B836" s="9"/>
      <c r="C836" s="9"/>
      <c r="D836" s="9"/>
      <c r="E836" s="9"/>
      <c r="F836" s="9"/>
      <c r="G836" s="11"/>
      <c r="H836" s="11"/>
      <c r="I836" s="11"/>
      <c r="J836" s="5"/>
      <c r="K836" s="5"/>
      <c r="L836" s="4"/>
      <c r="M836" s="5"/>
      <c r="N836" s="4" t="s">
        <v>18</v>
      </c>
      <c r="O836" s="5"/>
      <c r="P836" s="4"/>
      <c r="Q836" s="4"/>
      <c r="R836" s="16">
        <v>0</v>
      </c>
      <c r="S836" s="4"/>
    </row>
    <row r="837" spans="1:19" x14ac:dyDescent="0.2">
      <c r="A837" s="9"/>
      <c r="B837" s="9"/>
      <c r="C837" s="9"/>
      <c r="D837" s="9"/>
      <c r="E837" s="9"/>
      <c r="F837" s="9"/>
      <c r="G837" s="11"/>
      <c r="H837" s="11"/>
      <c r="I837" s="11"/>
      <c r="J837" s="5"/>
      <c r="K837" s="5"/>
      <c r="L837" s="4"/>
      <c r="M837" s="5"/>
      <c r="N837" s="4" t="s">
        <v>19</v>
      </c>
      <c r="O837" s="5"/>
      <c r="P837" s="4"/>
      <c r="Q837" s="4"/>
      <c r="R837" s="16">
        <v>2324</v>
      </c>
      <c r="S837" s="4"/>
    </row>
    <row r="838" spans="1:19" ht="12.75" customHeight="1" x14ac:dyDescent="0.2">
      <c r="A838" s="26" t="s">
        <v>20</v>
      </c>
      <c r="B838" s="26" t="s">
        <v>21</v>
      </c>
      <c r="C838" s="26" t="s">
        <v>22</v>
      </c>
      <c r="D838" s="26" t="s">
        <v>23</v>
      </c>
      <c r="E838" s="26" t="s">
        <v>24</v>
      </c>
      <c r="F838" s="26" t="s">
        <v>25</v>
      </c>
      <c r="G838" s="26" t="s">
        <v>26</v>
      </c>
      <c r="H838" s="26" t="s">
        <v>27</v>
      </c>
      <c r="I838" s="26" t="s">
        <v>28</v>
      </c>
      <c r="J838" s="26" t="s">
        <v>29</v>
      </c>
      <c r="K838" s="26" t="s">
        <v>30</v>
      </c>
      <c r="L838" s="26" t="s">
        <v>31</v>
      </c>
      <c r="M838" s="27" t="s">
        <v>32</v>
      </c>
      <c r="N838" s="28"/>
      <c r="O838" s="28"/>
      <c r="P838" s="28"/>
      <c r="Q838" s="29"/>
      <c r="R838" s="30" t="s">
        <v>33</v>
      </c>
      <c r="S838" s="31" t="s">
        <v>34</v>
      </c>
    </row>
    <row r="839" spans="1:19" x14ac:dyDescent="0.2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3" t="s">
        <v>35</v>
      </c>
      <c r="N839" s="30" t="s">
        <v>36</v>
      </c>
      <c r="O839" s="27" t="s">
        <v>37</v>
      </c>
      <c r="P839" s="28"/>
      <c r="Q839" s="29"/>
      <c r="R839" s="34"/>
      <c r="S839" s="35"/>
    </row>
    <row r="840" spans="1:19" ht="107.25" customHeight="1" x14ac:dyDescent="0.2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7"/>
      <c r="N840" s="38"/>
      <c r="O840" s="39" t="s">
        <v>38</v>
      </c>
      <c r="P840" s="40" t="s">
        <v>39</v>
      </c>
      <c r="Q840" s="41" t="s">
        <v>40</v>
      </c>
      <c r="R840" s="38"/>
      <c r="S840" s="35"/>
    </row>
    <row r="841" spans="1:19" ht="41.25" customHeight="1" x14ac:dyDescent="0.2">
      <c r="A841" s="42">
        <v>1</v>
      </c>
      <c r="B841" s="42"/>
      <c r="C841" s="43" t="s">
        <v>339</v>
      </c>
      <c r="D841" s="43" t="s">
        <v>42</v>
      </c>
      <c r="E841" s="43" t="s">
        <v>135</v>
      </c>
      <c r="F841" s="43" t="s">
        <v>136</v>
      </c>
      <c r="G841" s="45" t="s">
        <v>70</v>
      </c>
      <c r="H841" s="46" t="s">
        <v>46</v>
      </c>
      <c r="I841" s="46">
        <v>93971</v>
      </c>
      <c r="J841" s="47">
        <f>I841/72</f>
        <v>1305.1527777777778</v>
      </c>
      <c r="K841" s="48">
        <v>9</v>
      </c>
      <c r="L841" s="49">
        <f>J841*K841</f>
        <v>11746.375</v>
      </c>
      <c r="M841" s="59"/>
      <c r="N841" s="59"/>
      <c r="O841" s="59">
        <v>20</v>
      </c>
      <c r="P841" s="48">
        <v>9</v>
      </c>
      <c r="Q841" s="49">
        <f>17697*20%/72*P841</f>
        <v>442.42499999999995</v>
      </c>
      <c r="R841" s="49">
        <f>L841*10%</f>
        <v>1174.6375</v>
      </c>
      <c r="S841" s="50">
        <f>R841+Q841+N841+M841+L841</f>
        <v>13363.4375</v>
      </c>
    </row>
    <row r="842" spans="1:19" ht="52.5" customHeight="1" x14ac:dyDescent="0.2">
      <c r="A842" s="42">
        <v>2</v>
      </c>
      <c r="B842" s="43"/>
      <c r="C842" s="43" t="s">
        <v>369</v>
      </c>
      <c r="D842" s="43" t="s">
        <v>42</v>
      </c>
      <c r="E842" s="43" t="s">
        <v>228</v>
      </c>
      <c r="F842" s="43" t="s">
        <v>370</v>
      </c>
      <c r="G842" s="45" t="s">
        <v>371</v>
      </c>
      <c r="H842" s="46" t="s">
        <v>46</v>
      </c>
      <c r="I842" s="46">
        <v>87246</v>
      </c>
      <c r="J842" s="47">
        <f t="shared" ref="J842:J863" si="84">I842/72</f>
        <v>1211.75</v>
      </c>
      <c r="K842" s="48">
        <v>18.600000000000001</v>
      </c>
      <c r="L842" s="49">
        <f t="shared" ref="L842:L863" si="85">J842*K842</f>
        <v>22538.550000000003</v>
      </c>
      <c r="M842" s="49"/>
      <c r="N842" s="49"/>
      <c r="O842" s="48"/>
      <c r="P842" s="49"/>
      <c r="Q842" s="49"/>
      <c r="R842" s="49">
        <f t="shared" ref="R842:R863" si="86">L842*10%</f>
        <v>2253.8550000000005</v>
      </c>
      <c r="S842" s="50">
        <f t="shared" ref="S842:S863" si="87">R842+Q842+N842+M842+L842</f>
        <v>24792.405000000002</v>
      </c>
    </row>
    <row r="843" spans="1:19" ht="64.5" customHeight="1" x14ac:dyDescent="0.2">
      <c r="A843" s="42">
        <v>3</v>
      </c>
      <c r="B843" s="42"/>
      <c r="C843" s="43" t="s">
        <v>372</v>
      </c>
      <c r="D843" s="43" t="s">
        <v>42</v>
      </c>
      <c r="E843" s="43" t="s">
        <v>228</v>
      </c>
      <c r="F843" s="43" t="s">
        <v>373</v>
      </c>
      <c r="G843" s="45" t="s">
        <v>374</v>
      </c>
      <c r="H843" s="46" t="s">
        <v>46</v>
      </c>
      <c r="I843" s="46">
        <v>90609</v>
      </c>
      <c r="J843" s="47">
        <f t="shared" si="84"/>
        <v>1258.4583333333333</v>
      </c>
      <c r="K843" s="48">
        <v>21.2</v>
      </c>
      <c r="L843" s="49">
        <f t="shared" si="85"/>
        <v>26679.316666666666</v>
      </c>
      <c r="M843" s="49"/>
      <c r="N843" s="49"/>
      <c r="O843" s="48"/>
      <c r="P843" s="49"/>
      <c r="Q843" s="49"/>
      <c r="R843" s="49">
        <f t="shared" si="86"/>
        <v>2667.9316666666668</v>
      </c>
      <c r="S843" s="50">
        <f t="shared" si="87"/>
        <v>29347.248333333333</v>
      </c>
    </row>
    <row r="844" spans="1:19" ht="68.25" customHeight="1" x14ac:dyDescent="0.2">
      <c r="A844" s="42">
        <f t="shared" ref="A844:A863" si="88">A843+1</f>
        <v>4</v>
      </c>
      <c r="B844" s="43"/>
      <c r="C844" s="43" t="s">
        <v>348</v>
      </c>
      <c r="D844" s="43" t="s">
        <v>42</v>
      </c>
      <c r="E844" s="43" t="s">
        <v>349</v>
      </c>
      <c r="F844" s="43" t="s">
        <v>350</v>
      </c>
      <c r="G844" s="45" t="s">
        <v>351</v>
      </c>
      <c r="H844" s="46" t="s">
        <v>46</v>
      </c>
      <c r="I844" s="46">
        <v>80875</v>
      </c>
      <c r="J844" s="47">
        <f t="shared" si="84"/>
        <v>1123.2638888888889</v>
      </c>
      <c r="K844" s="48">
        <v>37.4</v>
      </c>
      <c r="L844" s="49">
        <f t="shared" si="85"/>
        <v>42010.069444444445</v>
      </c>
      <c r="M844" s="59"/>
      <c r="N844" s="59">
        <v>4424</v>
      </c>
      <c r="O844" s="59"/>
      <c r="P844" s="48"/>
      <c r="Q844" s="59"/>
      <c r="R844" s="49">
        <f t="shared" si="86"/>
        <v>4201.0069444444443</v>
      </c>
      <c r="S844" s="50">
        <f t="shared" si="87"/>
        <v>50635.076388888891</v>
      </c>
    </row>
    <row r="845" spans="1:19" ht="54" customHeight="1" x14ac:dyDescent="0.2">
      <c r="A845" s="42">
        <f t="shared" si="88"/>
        <v>5</v>
      </c>
      <c r="B845" s="42"/>
      <c r="C845" s="43" t="s">
        <v>59</v>
      </c>
      <c r="D845" s="43" t="s">
        <v>42</v>
      </c>
      <c r="E845" s="43" t="s">
        <v>43</v>
      </c>
      <c r="F845" s="43" t="s">
        <v>60</v>
      </c>
      <c r="G845" s="45" t="s">
        <v>61</v>
      </c>
      <c r="H845" s="46" t="s">
        <v>46</v>
      </c>
      <c r="I845" s="46">
        <v>89016</v>
      </c>
      <c r="J845" s="47">
        <f t="shared" si="84"/>
        <v>1236.3333333333333</v>
      </c>
      <c r="K845" s="57">
        <v>4</v>
      </c>
      <c r="L845" s="49">
        <f t="shared" si="85"/>
        <v>4945.333333333333</v>
      </c>
      <c r="M845" s="49"/>
      <c r="N845" s="49"/>
      <c r="O845" s="49">
        <v>20</v>
      </c>
      <c r="P845" s="48">
        <v>4</v>
      </c>
      <c r="Q845" s="49">
        <f>17697*20%/72*P845</f>
        <v>196.63333333333333</v>
      </c>
      <c r="R845" s="49">
        <f t="shared" si="86"/>
        <v>494.5333333333333</v>
      </c>
      <c r="S845" s="50">
        <f t="shared" si="87"/>
        <v>5636.5</v>
      </c>
    </row>
    <row r="846" spans="1:19" ht="64.5" customHeight="1" x14ac:dyDescent="0.2">
      <c r="A846" s="42">
        <f t="shared" si="88"/>
        <v>6</v>
      </c>
      <c r="B846" s="43"/>
      <c r="C846" s="43" t="s">
        <v>62</v>
      </c>
      <c r="D846" s="43" t="s">
        <v>42</v>
      </c>
      <c r="E846" s="44" t="s">
        <v>63</v>
      </c>
      <c r="F846" s="43" t="s">
        <v>64</v>
      </c>
      <c r="G846" s="45" t="s">
        <v>65</v>
      </c>
      <c r="H846" s="46" t="s">
        <v>46</v>
      </c>
      <c r="I846" s="46">
        <v>84061</v>
      </c>
      <c r="J846" s="47">
        <f t="shared" si="84"/>
        <v>1167.5138888888889</v>
      </c>
      <c r="K846" s="48">
        <v>7.2</v>
      </c>
      <c r="L846" s="49">
        <f t="shared" si="85"/>
        <v>8406.1</v>
      </c>
      <c r="M846" s="49"/>
      <c r="N846" s="49"/>
      <c r="O846" s="49"/>
      <c r="P846" s="48"/>
      <c r="Q846" s="49"/>
      <c r="R846" s="49">
        <f t="shared" si="86"/>
        <v>840.61000000000013</v>
      </c>
      <c r="S846" s="50">
        <f t="shared" si="87"/>
        <v>9246.7100000000009</v>
      </c>
    </row>
    <row r="847" spans="1:19" ht="51" x14ac:dyDescent="0.2">
      <c r="A847" s="42">
        <f t="shared" si="88"/>
        <v>7</v>
      </c>
      <c r="B847" s="43"/>
      <c r="C847" s="43" t="s">
        <v>210</v>
      </c>
      <c r="D847" s="43" t="s">
        <v>42</v>
      </c>
      <c r="E847" s="43" t="s">
        <v>48</v>
      </c>
      <c r="F847" s="43" t="s">
        <v>69</v>
      </c>
      <c r="G847" s="45" t="s">
        <v>70</v>
      </c>
      <c r="H847" s="46" t="s">
        <v>46</v>
      </c>
      <c r="I847" s="46">
        <v>93971</v>
      </c>
      <c r="J847" s="47">
        <f t="shared" si="84"/>
        <v>1305.1527777777778</v>
      </c>
      <c r="K847" s="48">
        <v>1.2</v>
      </c>
      <c r="L847" s="49">
        <f t="shared" si="85"/>
        <v>1566.1833333333334</v>
      </c>
      <c r="M847" s="59"/>
      <c r="N847" s="59"/>
      <c r="O847" s="59"/>
      <c r="P847" s="48"/>
      <c r="Q847" s="49"/>
      <c r="R847" s="49">
        <f t="shared" si="86"/>
        <v>156.61833333333334</v>
      </c>
      <c r="S847" s="50">
        <f t="shared" si="87"/>
        <v>1722.8016666666667</v>
      </c>
    </row>
    <row r="848" spans="1:19" s="51" customFormat="1" ht="76.5" x14ac:dyDescent="0.2">
      <c r="A848" s="42">
        <f t="shared" si="88"/>
        <v>8</v>
      </c>
      <c r="B848" s="43"/>
      <c r="C848" s="43" t="s">
        <v>156</v>
      </c>
      <c r="D848" s="43" t="s">
        <v>42</v>
      </c>
      <c r="E848" s="43" t="s">
        <v>157</v>
      </c>
      <c r="F848" s="43" t="s">
        <v>158</v>
      </c>
      <c r="G848" s="45" t="s">
        <v>159</v>
      </c>
      <c r="H848" s="46" t="s">
        <v>46</v>
      </c>
      <c r="I848" s="46">
        <v>90609</v>
      </c>
      <c r="J848" s="47">
        <f t="shared" si="84"/>
        <v>1258.4583333333333</v>
      </c>
      <c r="K848" s="48">
        <v>4.8</v>
      </c>
      <c r="L848" s="49">
        <f t="shared" si="85"/>
        <v>6040.5999999999995</v>
      </c>
      <c r="M848" s="59"/>
      <c r="N848" s="59"/>
      <c r="O848" s="59"/>
      <c r="P848" s="48"/>
      <c r="Q848" s="59"/>
      <c r="R848" s="49">
        <f t="shared" si="86"/>
        <v>604.05999999999995</v>
      </c>
      <c r="S848" s="50">
        <f t="shared" si="87"/>
        <v>6644.66</v>
      </c>
    </row>
    <row r="849" spans="1:20" s="51" customFormat="1" ht="74.25" customHeight="1" x14ac:dyDescent="0.2">
      <c r="A849" s="42">
        <f t="shared" si="88"/>
        <v>9</v>
      </c>
      <c r="B849" s="42"/>
      <c r="C849" s="43" t="s">
        <v>230</v>
      </c>
      <c r="D849" s="43" t="s">
        <v>42</v>
      </c>
      <c r="E849" s="44" t="s">
        <v>52</v>
      </c>
      <c r="F849" s="43" t="s">
        <v>231</v>
      </c>
      <c r="G849" s="45" t="s">
        <v>232</v>
      </c>
      <c r="H849" s="46" t="s">
        <v>46</v>
      </c>
      <c r="I849" s="46">
        <v>82468</v>
      </c>
      <c r="J849" s="47">
        <f t="shared" si="84"/>
        <v>1145.3888888888889</v>
      </c>
      <c r="K849" s="48">
        <v>10</v>
      </c>
      <c r="L849" s="49">
        <f t="shared" si="85"/>
        <v>11453.888888888889</v>
      </c>
      <c r="M849" s="49"/>
      <c r="N849" s="49"/>
      <c r="O849" s="49"/>
      <c r="P849" s="48"/>
      <c r="Q849" s="49"/>
      <c r="R849" s="49">
        <f t="shared" si="86"/>
        <v>1145.3888888888889</v>
      </c>
      <c r="S849" s="50">
        <f t="shared" si="87"/>
        <v>12599.277777777777</v>
      </c>
    </row>
    <row r="850" spans="1:20" ht="40.5" customHeight="1" x14ac:dyDescent="0.2">
      <c r="A850" s="42">
        <f t="shared" si="88"/>
        <v>10</v>
      </c>
      <c r="B850" s="42"/>
      <c r="C850" s="43" t="s">
        <v>78</v>
      </c>
      <c r="D850" s="43" t="s">
        <v>42</v>
      </c>
      <c r="E850" s="43" t="s">
        <v>79</v>
      </c>
      <c r="F850" s="43" t="s">
        <v>80</v>
      </c>
      <c r="G850" s="45" t="s">
        <v>81</v>
      </c>
      <c r="H850" s="46" t="s">
        <v>46</v>
      </c>
      <c r="I850" s="46">
        <v>84061</v>
      </c>
      <c r="J850" s="47">
        <f t="shared" si="84"/>
        <v>1167.5138888888889</v>
      </c>
      <c r="K850" s="48">
        <v>3.6</v>
      </c>
      <c r="L850" s="49">
        <f t="shared" si="85"/>
        <v>4203.05</v>
      </c>
      <c r="M850" s="49">
        <v>4424</v>
      </c>
      <c r="N850" s="49"/>
      <c r="O850" s="49"/>
      <c r="P850" s="48"/>
      <c r="Q850" s="49"/>
      <c r="R850" s="49">
        <f t="shared" si="86"/>
        <v>420.30500000000006</v>
      </c>
      <c r="S850" s="50">
        <f t="shared" si="87"/>
        <v>9047.3549999999996</v>
      </c>
    </row>
    <row r="851" spans="1:20" ht="75.75" customHeight="1" x14ac:dyDescent="0.2">
      <c r="A851" s="42">
        <f t="shared" si="88"/>
        <v>11</v>
      </c>
      <c r="B851" s="42"/>
      <c r="C851" s="43" t="s">
        <v>375</v>
      </c>
      <c r="D851" s="43" t="s">
        <v>42</v>
      </c>
      <c r="E851" s="43" t="s">
        <v>376</v>
      </c>
      <c r="F851" s="159" t="s">
        <v>377</v>
      </c>
      <c r="G851" s="45" t="s">
        <v>104</v>
      </c>
      <c r="H851" s="46" t="s">
        <v>46</v>
      </c>
      <c r="I851" s="46">
        <v>77867</v>
      </c>
      <c r="J851" s="47">
        <f t="shared" si="84"/>
        <v>1081.4861111111111</v>
      </c>
      <c r="K851" s="48">
        <v>16.600000000000001</v>
      </c>
      <c r="L851" s="49">
        <f t="shared" si="85"/>
        <v>17952.669444444444</v>
      </c>
      <c r="M851" s="49"/>
      <c r="N851" s="49"/>
      <c r="O851" s="49"/>
      <c r="P851" s="48"/>
      <c r="Q851" s="49"/>
      <c r="R851" s="49">
        <f t="shared" si="86"/>
        <v>1795.2669444444446</v>
      </c>
      <c r="S851" s="50">
        <f t="shared" si="87"/>
        <v>19747.936388888887</v>
      </c>
    </row>
    <row r="852" spans="1:20" s="51" customFormat="1" ht="40.5" customHeight="1" x14ac:dyDescent="0.2">
      <c r="A852" s="42">
        <f t="shared" si="88"/>
        <v>12</v>
      </c>
      <c r="B852" s="42"/>
      <c r="C852" s="43" t="s">
        <v>71</v>
      </c>
      <c r="D852" s="43" t="s">
        <v>42</v>
      </c>
      <c r="E852" s="43" t="s">
        <v>48</v>
      </c>
      <c r="F852" s="43" t="s">
        <v>167</v>
      </c>
      <c r="G852" s="45" t="s">
        <v>168</v>
      </c>
      <c r="H852" s="46" t="s">
        <v>46</v>
      </c>
      <c r="I852" s="46">
        <v>90609</v>
      </c>
      <c r="J852" s="47">
        <f t="shared" si="84"/>
        <v>1258.4583333333333</v>
      </c>
      <c r="K852" s="48">
        <v>9</v>
      </c>
      <c r="L852" s="49">
        <f t="shared" si="85"/>
        <v>11326.125</v>
      </c>
      <c r="M852" s="49"/>
      <c r="N852" s="49"/>
      <c r="O852" s="49">
        <v>20</v>
      </c>
      <c r="P852" s="48">
        <v>9</v>
      </c>
      <c r="Q852" s="49">
        <f>17697*20%/72*P852</f>
        <v>442.42499999999995</v>
      </c>
      <c r="R852" s="49">
        <f t="shared" si="86"/>
        <v>1132.6125</v>
      </c>
      <c r="S852" s="50">
        <f t="shared" si="87"/>
        <v>12901.1625</v>
      </c>
    </row>
    <row r="853" spans="1:20" ht="38.25" x14ac:dyDescent="0.2">
      <c r="A853" s="42">
        <f t="shared" si="88"/>
        <v>13</v>
      </c>
      <c r="B853" s="43"/>
      <c r="C853" s="43" t="s">
        <v>191</v>
      </c>
      <c r="D853" s="43" t="s">
        <v>42</v>
      </c>
      <c r="E853" s="43" t="s">
        <v>74</v>
      </c>
      <c r="F853" s="43" t="s">
        <v>183</v>
      </c>
      <c r="G853" s="45" t="s">
        <v>70</v>
      </c>
      <c r="H853" s="46" t="s">
        <v>46</v>
      </c>
      <c r="I853" s="46">
        <v>93971</v>
      </c>
      <c r="J853" s="47">
        <f t="shared" si="84"/>
        <v>1305.1527777777778</v>
      </c>
      <c r="K853" s="48">
        <v>5.4</v>
      </c>
      <c r="L853" s="49">
        <f t="shared" si="85"/>
        <v>7047.8250000000007</v>
      </c>
      <c r="M853" s="59"/>
      <c r="N853" s="49"/>
      <c r="O853" s="59">
        <v>25</v>
      </c>
      <c r="P853" s="48">
        <v>5.4</v>
      </c>
      <c r="Q853" s="49">
        <f>17697*25%/72*P853</f>
        <v>331.81875000000002</v>
      </c>
      <c r="R853" s="49">
        <f t="shared" si="86"/>
        <v>704.78250000000014</v>
      </c>
      <c r="S853" s="50">
        <f t="shared" si="87"/>
        <v>8084.4262500000004</v>
      </c>
    </row>
    <row r="854" spans="1:20" ht="38.25" x14ac:dyDescent="0.2">
      <c r="A854" s="42">
        <f t="shared" si="88"/>
        <v>14</v>
      </c>
      <c r="B854" s="42"/>
      <c r="C854" s="43" t="s">
        <v>93</v>
      </c>
      <c r="D854" s="43" t="s">
        <v>42</v>
      </c>
      <c r="E854" s="43" t="s">
        <v>94</v>
      </c>
      <c r="F854" s="43" t="s">
        <v>95</v>
      </c>
      <c r="G854" s="45" t="s">
        <v>70</v>
      </c>
      <c r="H854" s="46" t="s">
        <v>46</v>
      </c>
      <c r="I854" s="46">
        <v>93971</v>
      </c>
      <c r="J854" s="47">
        <f t="shared" si="84"/>
        <v>1305.1527777777778</v>
      </c>
      <c r="K854" s="48">
        <v>2.4</v>
      </c>
      <c r="L854" s="49">
        <f t="shared" si="85"/>
        <v>3132.3666666666668</v>
      </c>
      <c r="M854" s="49"/>
      <c r="N854" s="49"/>
      <c r="O854" s="49"/>
      <c r="P854" s="48"/>
      <c r="Q854" s="49"/>
      <c r="R854" s="49">
        <f t="shared" si="86"/>
        <v>313.23666666666668</v>
      </c>
      <c r="S854" s="50">
        <f t="shared" si="87"/>
        <v>3445.6033333333335</v>
      </c>
    </row>
    <row r="855" spans="1:20" s="51" customFormat="1" ht="39" customHeight="1" x14ac:dyDescent="0.2">
      <c r="A855" s="42">
        <f t="shared" si="88"/>
        <v>15</v>
      </c>
      <c r="B855" s="42"/>
      <c r="C855" s="43" t="s">
        <v>96</v>
      </c>
      <c r="D855" s="43" t="s">
        <v>42</v>
      </c>
      <c r="E855" s="43" t="s">
        <v>97</v>
      </c>
      <c r="F855" s="43" t="s">
        <v>98</v>
      </c>
      <c r="G855" s="45" t="s">
        <v>70</v>
      </c>
      <c r="H855" s="46" t="s">
        <v>46</v>
      </c>
      <c r="I855" s="46">
        <v>93971</v>
      </c>
      <c r="J855" s="47">
        <f t="shared" si="84"/>
        <v>1305.1527777777778</v>
      </c>
      <c r="K855" s="48">
        <v>4.4000000000000004</v>
      </c>
      <c r="L855" s="49">
        <f t="shared" si="85"/>
        <v>5742.6722222222234</v>
      </c>
      <c r="M855" s="49"/>
      <c r="N855" s="49"/>
      <c r="O855" s="49">
        <v>20</v>
      </c>
      <c r="P855" s="48">
        <v>4.4000000000000004</v>
      </c>
      <c r="Q855" s="49">
        <f>17697*20%/72*P855</f>
        <v>216.29666666666668</v>
      </c>
      <c r="R855" s="49">
        <f t="shared" si="86"/>
        <v>574.26722222222236</v>
      </c>
      <c r="S855" s="50">
        <f t="shared" si="87"/>
        <v>6533.2361111111122</v>
      </c>
      <c r="T855" s="56"/>
    </row>
    <row r="856" spans="1:20" s="51" customFormat="1" ht="39" customHeight="1" x14ac:dyDescent="0.2">
      <c r="A856" s="42">
        <f t="shared" si="88"/>
        <v>16</v>
      </c>
      <c r="B856" s="42"/>
      <c r="C856" s="43" t="s">
        <v>62</v>
      </c>
      <c r="D856" s="43" t="s">
        <v>42</v>
      </c>
      <c r="E856" s="43" t="s">
        <v>43</v>
      </c>
      <c r="F856" s="43" t="s">
        <v>99</v>
      </c>
      <c r="G856" s="45" t="s">
        <v>100</v>
      </c>
      <c r="H856" s="46" t="s">
        <v>46</v>
      </c>
      <c r="I856" s="46">
        <v>92201</v>
      </c>
      <c r="J856" s="47">
        <f t="shared" si="84"/>
        <v>1280.5694444444443</v>
      </c>
      <c r="K856" s="48">
        <v>7.2</v>
      </c>
      <c r="L856" s="49">
        <f t="shared" si="85"/>
        <v>9220.1</v>
      </c>
      <c r="M856" s="49"/>
      <c r="N856" s="49"/>
      <c r="O856" s="49"/>
      <c r="P856" s="48"/>
      <c r="Q856" s="49"/>
      <c r="R856" s="49">
        <f t="shared" si="86"/>
        <v>922.0100000000001</v>
      </c>
      <c r="S856" s="50">
        <f t="shared" si="87"/>
        <v>10142.11</v>
      </c>
      <c r="T856" s="56"/>
    </row>
    <row r="857" spans="1:20" s="51" customFormat="1" ht="64.5" customHeight="1" x14ac:dyDescent="0.2">
      <c r="A857" s="42">
        <f t="shared" si="88"/>
        <v>17</v>
      </c>
      <c r="B857" s="43"/>
      <c r="C857" s="43" t="s">
        <v>210</v>
      </c>
      <c r="D857" s="43" t="s">
        <v>42</v>
      </c>
      <c r="E857" s="43" t="s">
        <v>94</v>
      </c>
      <c r="F857" s="43" t="s">
        <v>101</v>
      </c>
      <c r="G857" s="45" t="s">
        <v>70</v>
      </c>
      <c r="H857" s="46" t="s">
        <v>46</v>
      </c>
      <c r="I857" s="46">
        <v>93971</v>
      </c>
      <c r="J857" s="47">
        <f t="shared" si="84"/>
        <v>1305.1527777777778</v>
      </c>
      <c r="K857" s="48">
        <v>7.2</v>
      </c>
      <c r="L857" s="49">
        <f t="shared" si="85"/>
        <v>9397.1</v>
      </c>
      <c r="M857" s="49"/>
      <c r="N857" s="49"/>
      <c r="O857" s="49"/>
      <c r="P857" s="48"/>
      <c r="Q857" s="49"/>
      <c r="R857" s="49">
        <f t="shared" si="86"/>
        <v>939.71</v>
      </c>
      <c r="S857" s="50">
        <f t="shared" si="87"/>
        <v>10336.810000000001</v>
      </c>
      <c r="T857" s="56"/>
    </row>
    <row r="858" spans="1:20" ht="65.25" customHeight="1" x14ac:dyDescent="0.2">
      <c r="A858" s="42">
        <f t="shared" si="88"/>
        <v>18</v>
      </c>
      <c r="B858" s="42"/>
      <c r="C858" s="43" t="s">
        <v>354</v>
      </c>
      <c r="D858" s="43" t="s">
        <v>42</v>
      </c>
      <c r="E858" s="43" t="s">
        <v>355</v>
      </c>
      <c r="F858" s="43" t="s">
        <v>356</v>
      </c>
      <c r="G858" s="45" t="s">
        <v>357</v>
      </c>
      <c r="H858" s="46" t="s">
        <v>46</v>
      </c>
      <c r="I858" s="46">
        <v>89016</v>
      </c>
      <c r="J858" s="47">
        <f t="shared" si="84"/>
        <v>1236.3333333333333</v>
      </c>
      <c r="K858" s="48">
        <v>20.6</v>
      </c>
      <c r="L858" s="49">
        <f t="shared" si="85"/>
        <v>25468.466666666667</v>
      </c>
      <c r="M858" s="49"/>
      <c r="N858" s="49"/>
      <c r="O858" s="49"/>
      <c r="P858" s="48"/>
      <c r="Q858" s="49"/>
      <c r="R858" s="49">
        <f t="shared" si="86"/>
        <v>2546.8466666666668</v>
      </c>
      <c r="S858" s="50">
        <f t="shared" si="87"/>
        <v>28015.313333333335</v>
      </c>
    </row>
    <row r="859" spans="1:20" ht="90.75" customHeight="1" x14ac:dyDescent="0.2">
      <c r="A859" s="42">
        <f t="shared" si="88"/>
        <v>19</v>
      </c>
      <c r="B859" s="42"/>
      <c r="C859" s="43" t="s">
        <v>378</v>
      </c>
      <c r="D859" s="43" t="s">
        <v>42</v>
      </c>
      <c r="E859" s="43" t="s">
        <v>379</v>
      </c>
      <c r="F859" s="43" t="s">
        <v>380</v>
      </c>
      <c r="G859" s="45" t="s">
        <v>381</v>
      </c>
      <c r="H859" s="46" t="s">
        <v>46</v>
      </c>
      <c r="I859" s="46">
        <v>90609</v>
      </c>
      <c r="J859" s="47">
        <f t="shared" si="84"/>
        <v>1258.4583333333333</v>
      </c>
      <c r="K859" s="48">
        <v>19</v>
      </c>
      <c r="L859" s="49">
        <f t="shared" si="85"/>
        <v>23910.708333333332</v>
      </c>
      <c r="M859" s="49"/>
      <c r="N859" s="49"/>
      <c r="O859" s="49"/>
      <c r="P859" s="48"/>
      <c r="Q859" s="49"/>
      <c r="R859" s="49">
        <f t="shared" si="86"/>
        <v>2391.0708333333332</v>
      </c>
      <c r="S859" s="50">
        <f t="shared" si="87"/>
        <v>26301.779166666667</v>
      </c>
    </row>
    <row r="860" spans="1:20" s="51" customFormat="1" ht="42.75" customHeight="1" x14ac:dyDescent="0.2">
      <c r="A860" s="42">
        <f t="shared" si="88"/>
        <v>20</v>
      </c>
      <c r="B860" s="43"/>
      <c r="C860" s="43" t="s">
        <v>333</v>
      </c>
      <c r="D860" s="43" t="s">
        <v>42</v>
      </c>
      <c r="E860" s="43" t="s">
        <v>109</v>
      </c>
      <c r="F860" s="43" t="s">
        <v>112</v>
      </c>
      <c r="G860" s="45" t="s">
        <v>70</v>
      </c>
      <c r="H860" s="46" t="s">
        <v>46</v>
      </c>
      <c r="I860" s="46">
        <v>93971</v>
      </c>
      <c r="J860" s="48">
        <f t="shared" si="84"/>
        <v>1305.1527777777778</v>
      </c>
      <c r="K860" s="48">
        <v>6</v>
      </c>
      <c r="L860" s="49">
        <f t="shared" si="85"/>
        <v>7830.916666666667</v>
      </c>
      <c r="M860" s="49"/>
      <c r="N860" s="49"/>
      <c r="O860" s="49"/>
      <c r="P860" s="48"/>
      <c r="Q860" s="49"/>
      <c r="R860" s="49">
        <f t="shared" si="86"/>
        <v>783.0916666666667</v>
      </c>
      <c r="S860" s="50">
        <f t="shared" si="87"/>
        <v>8614.0083333333332</v>
      </c>
    </row>
    <row r="861" spans="1:20" ht="39" customHeight="1" x14ac:dyDescent="0.2">
      <c r="A861" s="42">
        <f t="shared" si="88"/>
        <v>21</v>
      </c>
      <c r="B861" s="42"/>
      <c r="C861" s="43" t="s">
        <v>191</v>
      </c>
      <c r="D861" s="43" t="s">
        <v>42</v>
      </c>
      <c r="E861" s="43" t="s">
        <v>48</v>
      </c>
      <c r="F861" s="43" t="s">
        <v>192</v>
      </c>
      <c r="G861" s="45" t="s">
        <v>193</v>
      </c>
      <c r="H861" s="46" t="s">
        <v>46</v>
      </c>
      <c r="I861" s="46">
        <v>90609</v>
      </c>
      <c r="J861" s="47">
        <f t="shared" si="84"/>
        <v>1258.4583333333333</v>
      </c>
      <c r="K861" s="48">
        <v>5.4</v>
      </c>
      <c r="L861" s="49">
        <f t="shared" si="85"/>
        <v>6795.6750000000002</v>
      </c>
      <c r="M861" s="49"/>
      <c r="N861" s="49"/>
      <c r="O861" s="49">
        <v>25</v>
      </c>
      <c r="P861" s="48">
        <v>5.4</v>
      </c>
      <c r="Q861" s="49">
        <f>17697*25%/72*P861</f>
        <v>331.81875000000002</v>
      </c>
      <c r="R861" s="49">
        <f t="shared" si="86"/>
        <v>679.56750000000011</v>
      </c>
      <c r="S861" s="50">
        <f t="shared" si="87"/>
        <v>7807.0612500000007</v>
      </c>
    </row>
    <row r="862" spans="1:20" ht="42" customHeight="1" x14ac:dyDescent="0.2">
      <c r="A862" s="42">
        <f t="shared" si="88"/>
        <v>22</v>
      </c>
      <c r="B862" s="42"/>
      <c r="C862" s="43" t="s">
        <v>96</v>
      </c>
      <c r="D862" s="43" t="s">
        <v>42</v>
      </c>
      <c r="E862" s="43" t="s">
        <v>48</v>
      </c>
      <c r="F862" s="43" t="s">
        <v>119</v>
      </c>
      <c r="G862" s="45" t="s">
        <v>120</v>
      </c>
      <c r="H862" s="46" t="s">
        <v>46</v>
      </c>
      <c r="I862" s="46">
        <v>92201</v>
      </c>
      <c r="J862" s="47">
        <f t="shared" si="84"/>
        <v>1280.5694444444443</v>
      </c>
      <c r="K862" s="48">
        <v>2.8</v>
      </c>
      <c r="L862" s="49">
        <f t="shared" si="85"/>
        <v>3585.594444444444</v>
      </c>
      <c r="M862" s="49"/>
      <c r="N862" s="49"/>
      <c r="O862" s="49">
        <v>20</v>
      </c>
      <c r="P862" s="48">
        <v>2.8</v>
      </c>
      <c r="Q862" s="49">
        <f>17697*20%/72*P862</f>
        <v>137.64333333333332</v>
      </c>
      <c r="R862" s="49">
        <f t="shared" si="86"/>
        <v>358.55944444444441</v>
      </c>
      <c r="S862" s="50">
        <f t="shared" si="87"/>
        <v>4081.7972222222215</v>
      </c>
    </row>
    <row r="863" spans="1:20" ht="26.25" thickBot="1" x14ac:dyDescent="0.25">
      <c r="A863" s="42">
        <f t="shared" si="88"/>
        <v>23</v>
      </c>
      <c r="B863" s="63"/>
      <c r="C863" s="102" t="s">
        <v>124</v>
      </c>
      <c r="D863" s="103" t="s">
        <v>42</v>
      </c>
      <c r="E863" s="102"/>
      <c r="F863" s="102"/>
      <c r="G863" s="65" t="s">
        <v>125</v>
      </c>
      <c r="H863" s="66" t="s">
        <v>46</v>
      </c>
      <c r="I863" s="66">
        <v>85653</v>
      </c>
      <c r="J863" s="47">
        <f t="shared" si="84"/>
        <v>1189.625</v>
      </c>
      <c r="K863" s="61">
        <v>9.4</v>
      </c>
      <c r="L863" s="49">
        <f t="shared" si="85"/>
        <v>11182.475</v>
      </c>
      <c r="M863" s="62"/>
      <c r="N863" s="62"/>
      <c r="O863" s="62"/>
      <c r="P863" s="61"/>
      <c r="Q863" s="62"/>
      <c r="R863" s="49">
        <f t="shared" si="86"/>
        <v>1118.2475000000002</v>
      </c>
      <c r="S863" s="50">
        <f t="shared" si="87"/>
        <v>12300.7225</v>
      </c>
    </row>
    <row r="864" spans="1:20" ht="13.5" thickBot="1" x14ac:dyDescent="0.25">
      <c r="A864" s="160" t="s">
        <v>126</v>
      </c>
      <c r="B864" s="161"/>
      <c r="C864" s="162"/>
      <c r="D864" s="162"/>
      <c r="E864" s="162"/>
      <c r="F864" s="162"/>
      <c r="G864" s="71"/>
      <c r="H864" s="71"/>
      <c r="I864" s="71"/>
      <c r="J864" s="72"/>
      <c r="K864" s="72">
        <f>SUM(K825:K863)</f>
        <v>232.4</v>
      </c>
      <c r="L864" s="73">
        <f>SUM(L825:L863)</f>
        <v>282182.16111111111</v>
      </c>
      <c r="M864" s="73">
        <f>SUM(M825:M863)</f>
        <v>4424</v>
      </c>
      <c r="N864" s="73">
        <f>SUM(N825:N863)</f>
        <v>4424</v>
      </c>
      <c r="O864" s="73"/>
      <c r="P864" s="72">
        <f>SUM(P841:P863)</f>
        <v>39.999999999999993</v>
      </c>
      <c r="Q864" s="73">
        <f>SUM(Q841:Q863)</f>
        <v>2099.060833333333</v>
      </c>
      <c r="R864" s="73">
        <f>SUM(R841:R863)</f>
        <v>28218.216111111113</v>
      </c>
      <c r="S864" s="91">
        <f>SUM(S841:S863)</f>
        <v>321347.43805555563</v>
      </c>
      <c r="T864" s="75"/>
    </row>
    <row r="865" spans="1:19" x14ac:dyDescent="0.2">
      <c r="A865" s="120"/>
      <c r="B865" s="120"/>
      <c r="C865" s="116"/>
      <c r="D865" s="116"/>
      <c r="E865" s="116"/>
      <c r="F865" s="116"/>
      <c r="G865" s="121"/>
      <c r="H865" s="121"/>
      <c r="I865" s="121"/>
      <c r="J865" s="122"/>
      <c r="K865" s="122"/>
      <c r="L865" s="123"/>
      <c r="M865" s="123"/>
      <c r="N865" s="123"/>
      <c r="O865" s="123"/>
      <c r="P865" s="122"/>
      <c r="Q865" s="123"/>
      <c r="R865" s="123"/>
      <c r="S865" s="123"/>
    </row>
    <row r="866" spans="1:19" x14ac:dyDescent="0.2">
      <c r="A866" s="120"/>
      <c r="B866" s="120"/>
      <c r="C866" s="116"/>
      <c r="D866" s="116"/>
      <c r="E866" s="116"/>
      <c r="F866" s="116"/>
      <c r="G866" s="121"/>
      <c r="H866" s="121"/>
      <c r="I866" s="121"/>
      <c r="J866" s="122"/>
      <c r="K866" s="122"/>
      <c r="L866" s="123"/>
      <c r="M866" s="123"/>
      <c r="N866" s="123"/>
      <c r="O866" s="123"/>
      <c r="P866" s="122"/>
      <c r="Q866" s="123"/>
      <c r="R866" s="124">
        <f>R835/R834*100</f>
        <v>100</v>
      </c>
      <c r="S866" s="125">
        <f>S864*R866%</f>
        <v>321347.43805555563</v>
      </c>
    </row>
    <row r="867" spans="1:19" x14ac:dyDescent="0.2">
      <c r="A867" s="83"/>
      <c r="B867" s="83"/>
      <c r="C867" s="83"/>
      <c r="D867" s="83"/>
      <c r="E867" s="83"/>
      <c r="F867" s="83"/>
      <c r="R867" s="124">
        <f>R836/R834*100</f>
        <v>0</v>
      </c>
      <c r="S867" s="125">
        <f>S864-S866</f>
        <v>0</v>
      </c>
    </row>
    <row r="868" spans="1:19" x14ac:dyDescent="0.2">
      <c r="A868" s="83"/>
      <c r="B868" s="83"/>
      <c r="C868" s="9" t="s">
        <v>127</v>
      </c>
      <c r="D868" s="9"/>
      <c r="E868" s="9"/>
      <c r="F868" s="9"/>
      <c r="G868" s="11"/>
      <c r="H868" s="11"/>
      <c r="I868" s="11"/>
      <c r="R868" s="4">
        <f>SUM(R866:R867)</f>
        <v>100</v>
      </c>
      <c r="S868" s="125">
        <f>SUM(S866:S867)</f>
        <v>321347.43805555563</v>
      </c>
    </row>
    <row r="869" spans="1:19" x14ac:dyDescent="0.2">
      <c r="A869" s="83"/>
      <c r="B869" s="83"/>
      <c r="C869" s="9"/>
      <c r="D869" s="9"/>
      <c r="E869" s="9"/>
      <c r="F869" s="9"/>
      <c r="G869" s="11"/>
      <c r="H869" s="11"/>
      <c r="I869" s="11"/>
      <c r="R869" s="4"/>
      <c r="S869" s="4"/>
    </row>
    <row r="870" spans="1:19" x14ac:dyDescent="0.2">
      <c r="A870" s="83"/>
      <c r="B870" s="83"/>
      <c r="C870" s="9" t="s">
        <v>216</v>
      </c>
      <c r="D870" s="9"/>
      <c r="E870" s="9"/>
      <c r="F870" s="11"/>
      <c r="G870" s="11"/>
      <c r="H870" s="11"/>
      <c r="I870" s="11"/>
    </row>
    <row r="871" spans="1:19" x14ac:dyDescent="0.2">
      <c r="A871" s="83"/>
      <c r="B871" s="83"/>
      <c r="C871" s="9"/>
      <c r="D871" s="9"/>
      <c r="E871" s="9"/>
      <c r="F871" s="11"/>
      <c r="G871" s="11"/>
      <c r="H871" s="11"/>
      <c r="I871" s="11"/>
    </row>
    <row r="872" spans="1:19" x14ac:dyDescent="0.2">
      <c r="A872" s="83"/>
      <c r="B872" s="83"/>
      <c r="C872" s="9"/>
      <c r="D872" s="9"/>
      <c r="E872" s="9"/>
      <c r="F872" s="11"/>
      <c r="G872" s="11"/>
      <c r="H872" s="11"/>
      <c r="I872" s="11"/>
    </row>
    <row r="873" spans="1:19" x14ac:dyDescent="0.2">
      <c r="A873" s="83"/>
      <c r="B873" s="83"/>
      <c r="C873" s="9"/>
      <c r="D873" s="9"/>
      <c r="E873" s="9"/>
      <c r="F873" s="11"/>
      <c r="G873" s="11"/>
      <c r="H873" s="11"/>
      <c r="I873" s="11"/>
    </row>
    <row r="874" spans="1:19" x14ac:dyDescent="0.2">
      <c r="A874" s="83"/>
      <c r="B874" s="83"/>
      <c r="C874" s="9"/>
      <c r="D874" s="9"/>
      <c r="E874" s="9"/>
      <c r="F874" s="11"/>
      <c r="G874" s="11"/>
      <c r="H874" s="11"/>
      <c r="I874" s="11"/>
    </row>
    <row r="875" spans="1:19" x14ac:dyDescent="0.2">
      <c r="A875" s="83"/>
      <c r="B875" s="83"/>
      <c r="C875" s="9"/>
      <c r="D875" s="9"/>
      <c r="E875" s="9"/>
      <c r="F875" s="11"/>
      <c r="G875" s="11"/>
      <c r="H875" s="11"/>
      <c r="I875" s="11"/>
    </row>
    <row r="876" spans="1:19" x14ac:dyDescent="0.2">
      <c r="A876" s="83"/>
      <c r="B876" s="83"/>
      <c r="C876" s="9"/>
      <c r="D876" s="9"/>
      <c r="E876" s="9"/>
      <c r="F876" s="11"/>
      <c r="G876" s="11"/>
      <c r="H876" s="11"/>
      <c r="I876" s="11"/>
    </row>
    <row r="877" spans="1:19" x14ac:dyDescent="0.2">
      <c r="A877" s="1" t="s">
        <v>0</v>
      </c>
      <c r="B877" s="1"/>
      <c r="C877" s="1"/>
      <c r="D877" s="2"/>
      <c r="E877" s="127" t="s">
        <v>382</v>
      </c>
      <c r="F877" s="127"/>
      <c r="G877" s="127"/>
      <c r="H877" s="127"/>
      <c r="I877" s="127"/>
      <c r="J877" s="127"/>
      <c r="K877" s="127"/>
      <c r="L877" s="4"/>
      <c r="M877" s="5"/>
      <c r="N877" s="6" t="s">
        <v>2</v>
      </c>
      <c r="O877" s="6"/>
      <c r="P877" s="6"/>
      <c r="Q877" s="6"/>
      <c r="R877" s="6"/>
      <c r="S877" s="6"/>
    </row>
    <row r="878" spans="1:19" ht="42.75" customHeight="1" x14ac:dyDescent="0.2">
      <c r="A878" s="8" t="s">
        <v>3</v>
      </c>
      <c r="B878" s="8"/>
      <c r="C878" s="8"/>
      <c r="D878" s="2"/>
      <c r="E878" s="2"/>
      <c r="F878" s="9"/>
      <c r="G878" s="10"/>
      <c r="H878" s="11"/>
      <c r="I878" s="11"/>
      <c r="J878" s="5"/>
      <c r="K878" s="5"/>
      <c r="L878" s="4"/>
      <c r="N878" s="12" t="s">
        <v>4</v>
      </c>
      <c r="O878" s="12"/>
      <c r="P878" s="12"/>
      <c r="Q878" s="12"/>
      <c r="R878" s="12"/>
      <c r="S878" s="12"/>
    </row>
    <row r="879" spans="1:19" x14ac:dyDescent="0.2">
      <c r="A879" s="2"/>
      <c r="B879" s="2"/>
      <c r="C879" s="2"/>
      <c r="D879" s="2"/>
      <c r="E879" s="3" t="s">
        <v>5</v>
      </c>
      <c r="F879" s="3"/>
      <c r="G879" s="3"/>
      <c r="H879" s="3"/>
      <c r="I879" s="3"/>
      <c r="J879" s="3"/>
      <c r="K879" s="3"/>
      <c r="L879" s="3"/>
      <c r="M879" s="5"/>
      <c r="N879" s="13"/>
      <c r="O879" s="13"/>
      <c r="P879" s="13"/>
      <c r="Q879" s="14"/>
      <c r="R879" s="15"/>
      <c r="S879" s="16"/>
    </row>
    <row r="880" spans="1:19" x14ac:dyDescent="0.2">
      <c r="A880" s="3" t="s">
        <v>132</v>
      </c>
      <c r="B880" s="3"/>
      <c r="C880" s="3"/>
      <c r="D880" s="3"/>
      <c r="E880" s="2"/>
      <c r="F880" s="9" t="s">
        <v>7</v>
      </c>
      <c r="G880" s="9"/>
      <c r="H880" s="9"/>
      <c r="I880" s="9"/>
      <c r="J880" s="5"/>
      <c r="K880" s="5"/>
      <c r="L880" s="4"/>
      <c r="M880" s="5"/>
      <c r="N880" s="17" t="s">
        <v>8</v>
      </c>
      <c r="O880" s="17"/>
      <c r="P880" s="17"/>
      <c r="Q880" s="17"/>
      <c r="R880" s="17"/>
      <c r="S880" s="17"/>
    </row>
    <row r="881" spans="1:19" x14ac:dyDescent="0.2">
      <c r="A881" s="9"/>
      <c r="B881" s="9"/>
      <c r="C881" s="9"/>
      <c r="D881" s="9"/>
      <c r="E881" s="9"/>
      <c r="F881" s="9"/>
      <c r="G881" s="11"/>
      <c r="H881" s="11"/>
      <c r="I881" s="11"/>
      <c r="J881" s="5"/>
      <c r="K881" s="5"/>
      <c r="L881" s="4"/>
      <c r="M881" s="5"/>
      <c r="N881" s="20"/>
      <c r="O881" s="21"/>
      <c r="P881" s="20"/>
      <c r="Q881" s="20"/>
      <c r="R881" s="20"/>
      <c r="S881" s="4"/>
    </row>
    <row r="882" spans="1:19" x14ac:dyDescent="0.2">
      <c r="A882" s="9"/>
      <c r="B882" s="9"/>
      <c r="C882" s="9"/>
      <c r="D882" s="9"/>
      <c r="E882" s="9"/>
      <c r="F882" s="2" t="s">
        <v>9</v>
      </c>
      <c r="G882" s="9"/>
      <c r="H882" s="9"/>
      <c r="I882" s="9"/>
      <c r="J882" s="9"/>
      <c r="K882" s="5"/>
      <c r="L882" s="4"/>
      <c r="M882" s="5"/>
      <c r="N882" s="4" t="s">
        <v>10</v>
      </c>
      <c r="O882" s="5"/>
      <c r="P882" s="4"/>
      <c r="Q882" s="4"/>
      <c r="R882" s="4"/>
      <c r="S882" s="4"/>
    </row>
    <row r="883" spans="1:19" x14ac:dyDescent="0.2">
      <c r="A883" s="9"/>
      <c r="B883" s="9"/>
      <c r="C883" s="9"/>
      <c r="D883" s="9"/>
      <c r="E883" s="9"/>
      <c r="F883" s="9"/>
      <c r="G883" s="11"/>
      <c r="H883" s="11"/>
      <c r="I883" s="11"/>
      <c r="J883" s="5"/>
      <c r="K883" s="5"/>
      <c r="L883" s="4"/>
      <c r="M883" s="5"/>
      <c r="N883" s="4" t="s">
        <v>11</v>
      </c>
      <c r="O883" s="5"/>
      <c r="P883" s="4"/>
      <c r="Q883" s="4"/>
      <c r="R883" s="16" t="s">
        <v>12</v>
      </c>
      <c r="S883" s="4"/>
    </row>
    <row r="884" spans="1:19" ht="44.25" customHeight="1" x14ac:dyDescent="0.2">
      <c r="A884" s="9"/>
      <c r="B884" s="9"/>
      <c r="C884" s="9"/>
      <c r="D884" s="9"/>
      <c r="E884" s="9"/>
      <c r="F884" s="9"/>
      <c r="G884" s="11"/>
      <c r="H884" s="11"/>
      <c r="I884" s="11"/>
      <c r="J884" s="5"/>
      <c r="K884" s="5"/>
      <c r="L884" s="4"/>
      <c r="M884" s="5"/>
      <c r="N884" s="23" t="s">
        <v>383</v>
      </c>
      <c r="O884" s="23"/>
      <c r="P884" s="23"/>
      <c r="Q884" s="23"/>
      <c r="R884" s="23"/>
      <c r="S884" s="23"/>
    </row>
    <row r="885" spans="1:19" ht="6.75" customHeight="1" x14ac:dyDescent="0.2">
      <c r="A885" s="9"/>
      <c r="B885" s="9"/>
      <c r="C885" s="9"/>
      <c r="D885" s="9"/>
      <c r="E885" s="9"/>
      <c r="F885" s="9"/>
      <c r="G885" s="11"/>
      <c r="H885" s="11"/>
      <c r="I885" s="11"/>
      <c r="J885" s="5"/>
      <c r="K885" s="5"/>
      <c r="L885" s="4"/>
      <c r="M885" s="5"/>
      <c r="N885" s="23"/>
      <c r="O885" s="23"/>
      <c r="P885" s="23"/>
      <c r="Q885" s="23"/>
      <c r="R885" s="23"/>
      <c r="S885" s="23"/>
    </row>
    <row r="886" spans="1:19" x14ac:dyDescent="0.2">
      <c r="A886" s="9"/>
      <c r="B886" s="9"/>
      <c r="C886" s="9"/>
      <c r="D886" s="9"/>
      <c r="E886" s="9"/>
      <c r="F886" s="9"/>
      <c r="G886" s="11"/>
      <c r="H886" s="11"/>
      <c r="I886" s="11"/>
      <c r="J886" s="5"/>
      <c r="K886" s="5"/>
      <c r="L886" s="4"/>
      <c r="M886" s="5"/>
      <c r="N886" s="23" t="s">
        <v>14</v>
      </c>
      <c r="O886" s="23"/>
      <c r="P886" s="23"/>
      <c r="Q886" s="23"/>
      <c r="R886" s="24">
        <v>1</v>
      </c>
      <c r="S886" s="4"/>
    </row>
    <row r="887" spans="1:19" x14ac:dyDescent="0.2">
      <c r="A887" s="9"/>
      <c r="B887" s="9"/>
      <c r="C887" s="9"/>
      <c r="D887" s="9"/>
      <c r="E887" s="9"/>
      <c r="F887" s="9"/>
      <c r="G887" s="11"/>
      <c r="H887" s="11"/>
      <c r="I887" s="11"/>
      <c r="J887" s="5"/>
      <c r="K887" s="5"/>
      <c r="L887" s="4"/>
      <c r="M887" s="5"/>
      <c r="N887" s="4" t="s">
        <v>15</v>
      </c>
      <c r="O887" s="5"/>
      <c r="P887" s="4"/>
      <c r="Q887" s="4"/>
      <c r="R887" s="101">
        <v>3</v>
      </c>
      <c r="S887" s="4"/>
    </row>
    <row r="888" spans="1:19" x14ac:dyDescent="0.2">
      <c r="A888" s="9"/>
      <c r="B888" s="9"/>
      <c r="C888" s="9"/>
      <c r="D888" s="9"/>
      <c r="E888" s="9"/>
      <c r="F888" s="9"/>
      <c r="G888" s="11"/>
      <c r="H888" s="11"/>
      <c r="I888" s="11"/>
      <c r="J888" s="5"/>
      <c r="K888" s="5"/>
      <c r="L888" s="4"/>
      <c r="M888" s="5"/>
      <c r="N888" s="4" t="s">
        <v>16</v>
      </c>
      <c r="O888" s="5"/>
      <c r="P888" s="4"/>
      <c r="Q888" s="4"/>
      <c r="R888" s="16">
        <v>25</v>
      </c>
      <c r="S888" s="4"/>
    </row>
    <row r="889" spans="1:19" x14ac:dyDescent="0.2">
      <c r="A889" s="9"/>
      <c r="B889" s="9"/>
      <c r="C889" s="9"/>
      <c r="D889" s="9"/>
      <c r="E889" s="9"/>
      <c r="F889" s="9"/>
      <c r="G889" s="11"/>
      <c r="H889" s="11"/>
      <c r="I889" s="11"/>
      <c r="J889" s="5"/>
      <c r="K889" s="5"/>
      <c r="L889" s="4"/>
      <c r="M889" s="5"/>
      <c r="N889" s="4" t="s">
        <v>17</v>
      </c>
      <c r="O889" s="5"/>
      <c r="P889" s="4"/>
      <c r="Q889" s="4"/>
      <c r="R889" s="25">
        <v>24</v>
      </c>
      <c r="S889" s="4"/>
    </row>
    <row r="890" spans="1:19" x14ac:dyDescent="0.2">
      <c r="A890" s="9"/>
      <c r="B890" s="9"/>
      <c r="C890" s="9"/>
      <c r="D890" s="9"/>
      <c r="E890" s="9"/>
      <c r="F890" s="9"/>
      <c r="G890" s="11"/>
      <c r="H890" s="11"/>
      <c r="I890" s="11"/>
      <c r="J890" s="5"/>
      <c r="K890" s="5"/>
      <c r="L890" s="4"/>
      <c r="M890" s="5"/>
      <c r="N890" s="4" t="s">
        <v>18</v>
      </c>
      <c r="O890" s="5"/>
      <c r="P890" s="4"/>
      <c r="Q890" s="4"/>
      <c r="R890" s="16">
        <v>1</v>
      </c>
      <c r="S890" s="4"/>
    </row>
    <row r="891" spans="1:19" x14ac:dyDescent="0.2">
      <c r="A891" s="9"/>
      <c r="B891" s="9"/>
      <c r="C891" s="9"/>
      <c r="D891" s="9"/>
      <c r="E891" s="9"/>
      <c r="F891" s="9"/>
      <c r="G891" s="11"/>
      <c r="H891" s="11"/>
      <c r="I891" s="11"/>
      <c r="J891" s="5"/>
      <c r="K891" s="5"/>
      <c r="L891" s="4"/>
      <c r="M891" s="5"/>
      <c r="N891" s="4" t="s">
        <v>19</v>
      </c>
      <c r="O891" s="5"/>
      <c r="P891" s="4"/>
      <c r="Q891" s="4"/>
      <c r="R891" s="16">
        <v>2132</v>
      </c>
      <c r="S891" s="4"/>
    </row>
    <row r="892" spans="1:19" ht="12.75" customHeight="1" x14ac:dyDescent="0.2">
      <c r="A892" s="26" t="s">
        <v>20</v>
      </c>
      <c r="B892" s="26" t="s">
        <v>21</v>
      </c>
      <c r="C892" s="26" t="s">
        <v>22</v>
      </c>
      <c r="D892" s="26" t="s">
        <v>23</v>
      </c>
      <c r="E892" s="26" t="s">
        <v>24</v>
      </c>
      <c r="F892" s="26" t="s">
        <v>25</v>
      </c>
      <c r="G892" s="26" t="s">
        <v>26</v>
      </c>
      <c r="H892" s="26" t="s">
        <v>27</v>
      </c>
      <c r="I892" s="26" t="s">
        <v>28</v>
      </c>
      <c r="J892" s="26" t="s">
        <v>29</v>
      </c>
      <c r="K892" s="26" t="s">
        <v>30</v>
      </c>
      <c r="L892" s="26" t="s">
        <v>31</v>
      </c>
      <c r="M892" s="27" t="s">
        <v>32</v>
      </c>
      <c r="N892" s="28"/>
      <c r="O892" s="28"/>
      <c r="P892" s="28"/>
      <c r="Q892" s="29"/>
      <c r="R892" s="30" t="s">
        <v>33</v>
      </c>
      <c r="S892" s="31" t="s">
        <v>34</v>
      </c>
    </row>
    <row r="893" spans="1:19" x14ac:dyDescent="0.2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3" t="s">
        <v>35</v>
      </c>
      <c r="N893" s="30" t="s">
        <v>36</v>
      </c>
      <c r="O893" s="27" t="s">
        <v>37</v>
      </c>
      <c r="P893" s="28"/>
      <c r="Q893" s="29"/>
      <c r="R893" s="34"/>
      <c r="S893" s="35"/>
    </row>
    <row r="894" spans="1:19" ht="106.5" customHeight="1" x14ac:dyDescent="0.2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7"/>
      <c r="N894" s="38"/>
      <c r="O894" s="39" t="s">
        <v>38</v>
      </c>
      <c r="P894" s="40" t="s">
        <v>39</v>
      </c>
      <c r="Q894" s="41" t="s">
        <v>40</v>
      </c>
      <c r="R894" s="38"/>
      <c r="S894" s="35"/>
    </row>
    <row r="895" spans="1:19" ht="76.5" x14ac:dyDescent="0.2">
      <c r="A895" s="42">
        <v>1</v>
      </c>
      <c r="B895" s="42"/>
      <c r="C895" s="43" t="s">
        <v>340</v>
      </c>
      <c r="D895" s="43" t="s">
        <v>42</v>
      </c>
      <c r="E895" s="43" t="s">
        <v>157</v>
      </c>
      <c r="F895" s="43" t="s">
        <v>341</v>
      </c>
      <c r="G895" s="45" t="s">
        <v>70</v>
      </c>
      <c r="H895" s="46" t="s">
        <v>46</v>
      </c>
      <c r="I895" s="46">
        <v>93971</v>
      </c>
      <c r="J895" s="47">
        <f>I895/72</f>
        <v>1305.1527777777778</v>
      </c>
      <c r="K895" s="48">
        <v>5.7</v>
      </c>
      <c r="L895" s="49">
        <f>J895*K895</f>
        <v>7439.3708333333343</v>
      </c>
      <c r="M895" s="59"/>
      <c r="N895" s="59"/>
      <c r="O895" s="59"/>
      <c r="P895" s="48"/>
      <c r="Q895" s="49"/>
      <c r="R895" s="49">
        <f>L895*10%</f>
        <v>743.93708333333348</v>
      </c>
      <c r="S895" s="50">
        <f>R895+Q895+N895+M895+L895</f>
        <v>8183.3079166666676</v>
      </c>
    </row>
    <row r="896" spans="1:19" ht="63" customHeight="1" x14ac:dyDescent="0.2">
      <c r="A896" s="42">
        <f>A895+1</f>
        <v>2</v>
      </c>
      <c r="B896" s="42"/>
      <c r="C896" s="43" t="s">
        <v>372</v>
      </c>
      <c r="D896" s="43" t="s">
        <v>42</v>
      </c>
      <c r="E896" s="43" t="s">
        <v>228</v>
      </c>
      <c r="F896" s="43" t="s">
        <v>373</v>
      </c>
      <c r="G896" s="45" t="s">
        <v>374</v>
      </c>
      <c r="H896" s="46" t="s">
        <v>46</v>
      </c>
      <c r="I896" s="46">
        <v>90609</v>
      </c>
      <c r="J896" s="47">
        <f t="shared" ref="J896:J911" si="89">I896/72</f>
        <v>1258.4583333333333</v>
      </c>
      <c r="K896" s="48">
        <v>25.6</v>
      </c>
      <c r="L896" s="49">
        <f t="shared" ref="L896:L911" si="90">J896*K896</f>
        <v>32216.533333333333</v>
      </c>
      <c r="M896" s="49"/>
      <c r="N896" s="49"/>
      <c r="O896" s="48"/>
      <c r="P896" s="49"/>
      <c r="Q896" s="49"/>
      <c r="R896" s="49">
        <f t="shared" ref="R896:R911" si="91">L896*10%</f>
        <v>3221.6533333333336</v>
      </c>
      <c r="S896" s="50">
        <f t="shared" ref="S896:S911" si="92">R896+Q896+N896+M896+L896</f>
        <v>35438.186666666668</v>
      </c>
    </row>
    <row r="897" spans="1:21" ht="63.75" x14ac:dyDescent="0.2">
      <c r="A897" s="42">
        <f t="shared" ref="A897:A911" si="93">A896+1</f>
        <v>3</v>
      </c>
      <c r="B897" s="43"/>
      <c r="C897" s="43" t="s">
        <v>348</v>
      </c>
      <c r="D897" s="43" t="s">
        <v>42</v>
      </c>
      <c r="E897" s="43" t="s">
        <v>349</v>
      </c>
      <c r="F897" s="43" t="s">
        <v>350</v>
      </c>
      <c r="G897" s="45" t="s">
        <v>351</v>
      </c>
      <c r="H897" s="46" t="s">
        <v>46</v>
      </c>
      <c r="I897" s="46">
        <v>80875</v>
      </c>
      <c r="J897" s="47">
        <f t="shared" si="89"/>
        <v>1123.2638888888889</v>
      </c>
      <c r="K897" s="48">
        <v>21.4</v>
      </c>
      <c r="L897" s="49">
        <f t="shared" si="90"/>
        <v>24037.847222222223</v>
      </c>
      <c r="M897" s="59">
        <v>4424</v>
      </c>
      <c r="N897" s="59"/>
      <c r="O897" s="59"/>
      <c r="P897" s="48"/>
      <c r="Q897" s="59"/>
      <c r="R897" s="49">
        <f t="shared" si="91"/>
        <v>2403.7847222222222</v>
      </c>
      <c r="S897" s="50">
        <f t="shared" si="92"/>
        <v>30865.631944444445</v>
      </c>
    </row>
    <row r="898" spans="1:21" ht="51" x14ac:dyDescent="0.2">
      <c r="A898" s="42">
        <f t="shared" si="93"/>
        <v>4</v>
      </c>
      <c r="B898" s="42"/>
      <c r="C898" s="43" t="s">
        <v>59</v>
      </c>
      <c r="D898" s="43" t="s">
        <v>42</v>
      </c>
      <c r="E898" s="43" t="s">
        <v>43</v>
      </c>
      <c r="F898" s="43" t="s">
        <v>60</v>
      </c>
      <c r="G898" s="45" t="s">
        <v>61</v>
      </c>
      <c r="H898" s="46" t="s">
        <v>46</v>
      </c>
      <c r="I898" s="46">
        <v>89016</v>
      </c>
      <c r="J898" s="47">
        <f t="shared" si="89"/>
        <v>1236.3333333333333</v>
      </c>
      <c r="K898" s="57">
        <v>6</v>
      </c>
      <c r="L898" s="49">
        <f t="shared" si="90"/>
        <v>7418</v>
      </c>
      <c r="M898" s="49"/>
      <c r="N898" s="49"/>
      <c r="O898" s="49">
        <v>20</v>
      </c>
      <c r="P898" s="48">
        <v>6</v>
      </c>
      <c r="Q898" s="49">
        <f>17697*20%/72*P898</f>
        <v>294.95</v>
      </c>
      <c r="R898" s="49">
        <f t="shared" si="91"/>
        <v>741.80000000000007</v>
      </c>
      <c r="S898" s="50">
        <f t="shared" si="92"/>
        <v>8454.75</v>
      </c>
    </row>
    <row r="899" spans="1:21" ht="76.5" x14ac:dyDescent="0.2">
      <c r="A899" s="42">
        <f t="shared" si="93"/>
        <v>5</v>
      </c>
      <c r="B899" s="43"/>
      <c r="C899" s="43" t="s">
        <v>62</v>
      </c>
      <c r="D899" s="43" t="s">
        <v>42</v>
      </c>
      <c r="E899" s="44" t="s">
        <v>63</v>
      </c>
      <c r="F899" s="43" t="s">
        <v>64</v>
      </c>
      <c r="G899" s="45" t="s">
        <v>65</v>
      </c>
      <c r="H899" s="46" t="s">
        <v>46</v>
      </c>
      <c r="I899" s="46">
        <v>84061</v>
      </c>
      <c r="J899" s="47">
        <f t="shared" si="89"/>
        <v>1167.5138888888889</v>
      </c>
      <c r="K899" s="48">
        <v>3.6</v>
      </c>
      <c r="L899" s="49">
        <f t="shared" si="90"/>
        <v>4203.05</v>
      </c>
      <c r="M899" s="49"/>
      <c r="N899" s="49"/>
      <c r="O899" s="49"/>
      <c r="P899" s="48"/>
      <c r="Q899" s="49"/>
      <c r="R899" s="49">
        <f t="shared" si="91"/>
        <v>420.30500000000006</v>
      </c>
      <c r="S899" s="50">
        <f t="shared" si="92"/>
        <v>4623.3550000000005</v>
      </c>
    </row>
    <row r="900" spans="1:21" ht="76.5" x14ac:dyDescent="0.2">
      <c r="A900" s="42">
        <f t="shared" si="93"/>
        <v>6</v>
      </c>
      <c r="B900" s="42"/>
      <c r="C900" s="43" t="s">
        <v>219</v>
      </c>
      <c r="D900" s="43" t="s">
        <v>42</v>
      </c>
      <c r="E900" s="43" t="s">
        <v>352</v>
      </c>
      <c r="F900" s="43" t="s">
        <v>353</v>
      </c>
      <c r="G900" s="45" t="s">
        <v>89</v>
      </c>
      <c r="H900" s="46" t="s">
        <v>46</v>
      </c>
      <c r="I900" s="46">
        <v>80875</v>
      </c>
      <c r="J900" s="47">
        <f t="shared" si="89"/>
        <v>1123.2638888888889</v>
      </c>
      <c r="K900" s="57">
        <v>3.6</v>
      </c>
      <c r="L900" s="49">
        <f t="shared" si="90"/>
        <v>4043.75</v>
      </c>
      <c r="M900" s="49"/>
      <c r="N900" s="49"/>
      <c r="O900" s="49"/>
      <c r="P900" s="48"/>
      <c r="Q900" s="49"/>
      <c r="R900" s="49">
        <f t="shared" si="91"/>
        <v>404.375</v>
      </c>
      <c r="S900" s="50">
        <f t="shared" si="92"/>
        <v>4448.125</v>
      </c>
    </row>
    <row r="901" spans="1:21" s="51" customFormat="1" ht="63.75" x14ac:dyDescent="0.2">
      <c r="A901" s="42">
        <f t="shared" si="93"/>
        <v>7</v>
      </c>
      <c r="B901" s="42"/>
      <c r="C901" s="43" t="s">
        <v>210</v>
      </c>
      <c r="D901" s="43" t="s">
        <v>42</v>
      </c>
      <c r="E901" s="44" t="s">
        <v>52</v>
      </c>
      <c r="F901" s="43" t="s">
        <v>76</v>
      </c>
      <c r="G901" s="58" t="s">
        <v>77</v>
      </c>
      <c r="H901" s="46" t="s">
        <v>46</v>
      </c>
      <c r="I901" s="46">
        <v>92201</v>
      </c>
      <c r="J901" s="47">
        <f t="shared" si="89"/>
        <v>1280.5694444444443</v>
      </c>
      <c r="K901" s="48">
        <v>3.6</v>
      </c>
      <c r="L901" s="49">
        <f t="shared" si="90"/>
        <v>4610.05</v>
      </c>
      <c r="M901" s="49"/>
      <c r="N901" s="49"/>
      <c r="O901" s="49"/>
      <c r="P901" s="48"/>
      <c r="Q901" s="49"/>
      <c r="R901" s="49">
        <f t="shared" si="91"/>
        <v>461.00500000000005</v>
      </c>
      <c r="S901" s="50">
        <f t="shared" si="92"/>
        <v>5071.0550000000003</v>
      </c>
    </row>
    <row r="902" spans="1:21" ht="49.5" customHeight="1" x14ac:dyDescent="0.2">
      <c r="A902" s="42">
        <f t="shared" si="93"/>
        <v>8</v>
      </c>
      <c r="B902" s="43"/>
      <c r="C902" s="43" t="s">
        <v>384</v>
      </c>
      <c r="D902" s="43" t="s">
        <v>42</v>
      </c>
      <c r="E902" s="43" t="s">
        <v>385</v>
      </c>
      <c r="F902" s="43" t="s">
        <v>386</v>
      </c>
      <c r="G902" s="45" t="s">
        <v>70</v>
      </c>
      <c r="H902" s="46" t="s">
        <v>46</v>
      </c>
      <c r="I902" s="46">
        <v>93971</v>
      </c>
      <c r="J902" s="47">
        <f>I902/72</f>
        <v>1305.1527777777778</v>
      </c>
      <c r="K902" s="48">
        <v>32</v>
      </c>
      <c r="L902" s="49">
        <f t="shared" si="90"/>
        <v>41764.888888888891</v>
      </c>
      <c r="M902" s="49"/>
      <c r="N902" s="49"/>
      <c r="O902" s="49"/>
      <c r="P902" s="48"/>
      <c r="Q902" s="49"/>
      <c r="R902" s="49">
        <f t="shared" si="91"/>
        <v>4176.4888888888891</v>
      </c>
      <c r="S902" s="50">
        <f t="shared" si="92"/>
        <v>45941.37777777778</v>
      </c>
      <c r="U902" s="116"/>
    </row>
    <row r="903" spans="1:21" s="51" customFormat="1" ht="51" x14ac:dyDescent="0.2">
      <c r="A903" s="42">
        <f t="shared" si="93"/>
        <v>9</v>
      </c>
      <c r="B903" s="42"/>
      <c r="C903" s="43" t="s">
        <v>233</v>
      </c>
      <c r="D903" s="43" t="s">
        <v>42</v>
      </c>
      <c r="E903" s="43" t="s">
        <v>179</v>
      </c>
      <c r="F903" s="43" t="s">
        <v>180</v>
      </c>
      <c r="G903" s="45" t="s">
        <v>181</v>
      </c>
      <c r="H903" s="46" t="s">
        <v>46</v>
      </c>
      <c r="I903" s="46">
        <v>87246</v>
      </c>
      <c r="J903" s="47">
        <f>I903/72</f>
        <v>1211.75</v>
      </c>
      <c r="K903" s="48">
        <v>21.6</v>
      </c>
      <c r="L903" s="49">
        <f t="shared" si="90"/>
        <v>26173.800000000003</v>
      </c>
      <c r="M903" s="49"/>
      <c r="N903" s="49"/>
      <c r="O903" s="49"/>
      <c r="P903" s="48"/>
      <c r="Q903" s="49"/>
      <c r="R903" s="49">
        <f t="shared" si="91"/>
        <v>2617.3800000000006</v>
      </c>
      <c r="S903" s="50">
        <f t="shared" si="92"/>
        <v>28791.180000000004</v>
      </c>
    </row>
    <row r="904" spans="1:21" ht="36.75" customHeight="1" x14ac:dyDescent="0.2">
      <c r="A904" s="42">
        <f t="shared" si="93"/>
        <v>10</v>
      </c>
      <c r="B904" s="43"/>
      <c r="C904" s="43" t="s">
        <v>191</v>
      </c>
      <c r="D904" s="43" t="s">
        <v>42</v>
      </c>
      <c r="E904" s="43" t="s">
        <v>74</v>
      </c>
      <c r="F904" s="43" t="s">
        <v>183</v>
      </c>
      <c r="G904" s="45" t="s">
        <v>70</v>
      </c>
      <c r="H904" s="46" t="s">
        <v>46</v>
      </c>
      <c r="I904" s="46">
        <v>93971</v>
      </c>
      <c r="J904" s="47">
        <f t="shared" si="89"/>
        <v>1305.1527777777778</v>
      </c>
      <c r="K904" s="48">
        <v>3.6</v>
      </c>
      <c r="L904" s="49">
        <f t="shared" si="90"/>
        <v>4698.55</v>
      </c>
      <c r="M904" s="59"/>
      <c r="N904" s="49"/>
      <c r="O904" s="59">
        <v>25</v>
      </c>
      <c r="P904" s="48">
        <v>3.6</v>
      </c>
      <c r="Q904" s="49">
        <f>17697*25%/72*P904</f>
        <v>221.21250000000001</v>
      </c>
      <c r="R904" s="49">
        <f t="shared" si="91"/>
        <v>469.85500000000002</v>
      </c>
      <c r="S904" s="50">
        <f t="shared" si="92"/>
        <v>5389.6175000000003</v>
      </c>
    </row>
    <row r="905" spans="1:21" ht="51" x14ac:dyDescent="0.2">
      <c r="A905" s="42">
        <f t="shared" si="93"/>
        <v>11</v>
      </c>
      <c r="B905" s="42"/>
      <c r="C905" s="43" t="s">
        <v>62</v>
      </c>
      <c r="D905" s="43" t="s">
        <v>42</v>
      </c>
      <c r="E905" s="43" t="s">
        <v>43</v>
      </c>
      <c r="F905" s="43" t="s">
        <v>99</v>
      </c>
      <c r="G905" s="45" t="s">
        <v>100</v>
      </c>
      <c r="H905" s="46" t="s">
        <v>46</v>
      </c>
      <c r="I905" s="46">
        <v>92201</v>
      </c>
      <c r="J905" s="47">
        <f t="shared" si="89"/>
        <v>1280.5694444444443</v>
      </c>
      <c r="K905" s="48">
        <v>3.6</v>
      </c>
      <c r="L905" s="49">
        <f t="shared" si="90"/>
        <v>4610.05</v>
      </c>
      <c r="M905" s="49"/>
      <c r="N905" s="49"/>
      <c r="O905" s="49"/>
      <c r="P905" s="48"/>
      <c r="Q905" s="49"/>
      <c r="R905" s="49">
        <f t="shared" si="91"/>
        <v>461.00500000000005</v>
      </c>
      <c r="S905" s="50">
        <f t="shared" si="92"/>
        <v>5071.0550000000003</v>
      </c>
    </row>
    <row r="906" spans="1:21" s="51" customFormat="1" ht="63.75" x14ac:dyDescent="0.2">
      <c r="A906" s="42">
        <f t="shared" si="93"/>
        <v>12</v>
      </c>
      <c r="B906" s="42"/>
      <c r="C906" s="43" t="s">
        <v>244</v>
      </c>
      <c r="D906" s="43" t="s">
        <v>42</v>
      </c>
      <c r="E906" s="43" t="s">
        <v>235</v>
      </c>
      <c r="F906" s="43" t="s">
        <v>245</v>
      </c>
      <c r="G906" s="45" t="s">
        <v>70</v>
      </c>
      <c r="H906" s="46" t="s">
        <v>46</v>
      </c>
      <c r="I906" s="46">
        <v>93971</v>
      </c>
      <c r="J906" s="48">
        <f t="shared" si="89"/>
        <v>1305.1527777777778</v>
      </c>
      <c r="K906" s="48">
        <v>13.4</v>
      </c>
      <c r="L906" s="49">
        <f t="shared" si="90"/>
        <v>17489.047222222223</v>
      </c>
      <c r="M906" s="49"/>
      <c r="N906" s="49"/>
      <c r="O906" s="49"/>
      <c r="P906" s="48"/>
      <c r="Q906" s="49"/>
      <c r="R906" s="49">
        <f>L906*10%</f>
        <v>1748.9047222222225</v>
      </c>
      <c r="S906" s="50">
        <f>R906+Q906+N906+M906+L906</f>
        <v>19237.951944444445</v>
      </c>
    </row>
    <row r="907" spans="1:21" ht="63.75" x14ac:dyDescent="0.2">
      <c r="A907" s="42">
        <f t="shared" si="93"/>
        <v>13</v>
      </c>
      <c r="B907" s="42"/>
      <c r="C907" s="43" t="s">
        <v>387</v>
      </c>
      <c r="D907" s="43" t="s">
        <v>42</v>
      </c>
      <c r="E907" s="43" t="s">
        <v>106</v>
      </c>
      <c r="F907" s="43" t="s">
        <v>364</v>
      </c>
      <c r="G907" s="45" t="s">
        <v>70</v>
      </c>
      <c r="H907" s="46" t="s">
        <v>46</v>
      </c>
      <c r="I907" s="46">
        <v>93971</v>
      </c>
      <c r="J907" s="47">
        <f t="shared" si="89"/>
        <v>1305.1527777777778</v>
      </c>
      <c r="K907" s="48">
        <v>6.2</v>
      </c>
      <c r="L907" s="49">
        <f>J907*K907</f>
        <v>8091.947222222223</v>
      </c>
      <c r="M907" s="49"/>
      <c r="N907" s="49"/>
      <c r="O907" s="49"/>
      <c r="P907" s="48"/>
      <c r="Q907" s="49"/>
      <c r="R907" s="49">
        <f>L907*10%</f>
        <v>809.19472222222237</v>
      </c>
      <c r="S907" s="50">
        <f>R907+Q907+N907+M907+L907</f>
        <v>8901.1419444444455</v>
      </c>
    </row>
    <row r="908" spans="1:21" ht="63.75" x14ac:dyDescent="0.2">
      <c r="A908" s="42">
        <f t="shared" si="93"/>
        <v>14</v>
      </c>
      <c r="B908" s="42"/>
      <c r="C908" s="43" t="s">
        <v>354</v>
      </c>
      <c r="D908" s="43" t="s">
        <v>42</v>
      </c>
      <c r="E908" s="43" t="s">
        <v>355</v>
      </c>
      <c r="F908" s="43" t="s">
        <v>356</v>
      </c>
      <c r="G908" s="45" t="s">
        <v>357</v>
      </c>
      <c r="H908" s="46" t="s">
        <v>46</v>
      </c>
      <c r="I908" s="46">
        <v>89016</v>
      </c>
      <c r="J908" s="47">
        <f t="shared" si="89"/>
        <v>1236.3333333333333</v>
      </c>
      <c r="K908" s="48">
        <v>21</v>
      </c>
      <c r="L908" s="49">
        <f>J908*K908</f>
        <v>25963</v>
      </c>
      <c r="M908" s="49"/>
      <c r="N908" s="49"/>
      <c r="O908" s="49"/>
      <c r="P908" s="48"/>
      <c r="Q908" s="49"/>
      <c r="R908" s="49">
        <f>L908*10%</f>
        <v>2596.3000000000002</v>
      </c>
      <c r="S908" s="50">
        <f>R908+Q908+N908+M908+L908</f>
        <v>28559.3</v>
      </c>
    </row>
    <row r="909" spans="1:21" ht="63.75" x14ac:dyDescent="0.2">
      <c r="A909" s="42">
        <f t="shared" si="93"/>
        <v>15</v>
      </c>
      <c r="B909" s="42"/>
      <c r="C909" s="43" t="s">
        <v>378</v>
      </c>
      <c r="D909" s="43" t="s">
        <v>42</v>
      </c>
      <c r="E909" s="43" t="s">
        <v>379</v>
      </c>
      <c r="F909" s="43" t="s">
        <v>380</v>
      </c>
      <c r="G909" s="45" t="s">
        <v>381</v>
      </c>
      <c r="H909" s="46" t="s">
        <v>46</v>
      </c>
      <c r="I909" s="46">
        <v>90609</v>
      </c>
      <c r="J909" s="47">
        <f t="shared" si="89"/>
        <v>1258.4583333333333</v>
      </c>
      <c r="K909" s="48">
        <v>28.5</v>
      </c>
      <c r="L909" s="49">
        <f>J909*K909</f>
        <v>35866.0625</v>
      </c>
      <c r="M909" s="49"/>
      <c r="N909" s="49"/>
      <c r="O909" s="49"/>
      <c r="P909" s="48"/>
      <c r="Q909" s="49"/>
      <c r="R909" s="49">
        <f>L909*10%</f>
        <v>3586.6062500000003</v>
      </c>
      <c r="S909" s="50">
        <f>R909+Q909+N909+M909+L909</f>
        <v>39452.668749999997</v>
      </c>
    </row>
    <row r="910" spans="1:21" ht="39.75" customHeight="1" x14ac:dyDescent="0.2">
      <c r="A910" s="42">
        <f t="shared" si="93"/>
        <v>16</v>
      </c>
      <c r="B910" s="42"/>
      <c r="C910" s="43" t="s">
        <v>191</v>
      </c>
      <c r="D910" s="43" t="s">
        <v>42</v>
      </c>
      <c r="E910" s="43" t="s">
        <v>48</v>
      </c>
      <c r="F910" s="43" t="s">
        <v>192</v>
      </c>
      <c r="G910" s="45" t="s">
        <v>193</v>
      </c>
      <c r="H910" s="46" t="s">
        <v>46</v>
      </c>
      <c r="I910" s="46">
        <v>90609</v>
      </c>
      <c r="J910" s="47">
        <f t="shared" si="89"/>
        <v>1258.4583333333333</v>
      </c>
      <c r="K910" s="48">
        <v>5</v>
      </c>
      <c r="L910" s="49">
        <f t="shared" si="90"/>
        <v>6292.2916666666661</v>
      </c>
      <c r="M910" s="49"/>
      <c r="N910" s="49"/>
      <c r="O910" s="49">
        <v>25</v>
      </c>
      <c r="P910" s="48">
        <v>5</v>
      </c>
      <c r="Q910" s="49">
        <f>17697*25%/72*P910</f>
        <v>307.23958333333331</v>
      </c>
      <c r="R910" s="49">
        <f t="shared" si="91"/>
        <v>629.22916666666663</v>
      </c>
      <c r="S910" s="50">
        <f t="shared" si="92"/>
        <v>7228.7604166666661</v>
      </c>
    </row>
    <row r="911" spans="1:21" ht="26.25" thickBot="1" x14ac:dyDescent="0.25">
      <c r="A911" s="42">
        <f t="shared" si="93"/>
        <v>17</v>
      </c>
      <c r="B911" s="63"/>
      <c r="C911" s="102" t="s">
        <v>124</v>
      </c>
      <c r="D911" s="103" t="s">
        <v>42</v>
      </c>
      <c r="E911" s="102"/>
      <c r="F911" s="102"/>
      <c r="G911" s="65" t="s">
        <v>125</v>
      </c>
      <c r="H911" s="66" t="s">
        <v>46</v>
      </c>
      <c r="I911" s="66">
        <v>85653</v>
      </c>
      <c r="J911" s="47">
        <f t="shared" si="89"/>
        <v>1189.625</v>
      </c>
      <c r="K911" s="61">
        <v>8.8000000000000007</v>
      </c>
      <c r="L911" s="49">
        <f t="shared" si="90"/>
        <v>10468.700000000001</v>
      </c>
      <c r="M911" s="62"/>
      <c r="N911" s="62"/>
      <c r="O911" s="62"/>
      <c r="P911" s="61"/>
      <c r="Q911" s="62"/>
      <c r="R911" s="49">
        <f t="shared" si="91"/>
        <v>1046.8700000000001</v>
      </c>
      <c r="S911" s="50">
        <f t="shared" si="92"/>
        <v>11515.570000000002</v>
      </c>
    </row>
    <row r="912" spans="1:21" ht="13.5" thickBot="1" x14ac:dyDescent="0.25">
      <c r="A912" s="155" t="s">
        <v>126</v>
      </c>
      <c r="B912" s="156"/>
      <c r="C912" s="157"/>
      <c r="D912" s="157"/>
      <c r="E912" s="157"/>
      <c r="F912" s="157"/>
      <c r="G912" s="163"/>
      <c r="H912" s="163"/>
      <c r="I912" s="163"/>
      <c r="J912" s="164"/>
      <c r="K912" s="164">
        <f>SUM(K880:K911)</f>
        <v>213.2</v>
      </c>
      <c r="L912" s="165">
        <f>SUM(L880:L911)</f>
        <v>265386.93888888886</v>
      </c>
      <c r="M912" s="165">
        <f>SUM(M880:M911)</f>
        <v>4424</v>
      </c>
      <c r="N912" s="165"/>
      <c r="O912" s="165"/>
      <c r="P912" s="164">
        <f>SUM(P895:P911)</f>
        <v>14.6</v>
      </c>
      <c r="Q912" s="165">
        <f>SUM(Q895:Q911)</f>
        <v>823.40208333333339</v>
      </c>
      <c r="R912" s="165">
        <f>SUM(R895:R911)</f>
        <v>26538.693888888891</v>
      </c>
      <c r="S912" s="74">
        <f>SUM(S895:S911)</f>
        <v>297173.03486111114</v>
      </c>
    </row>
    <row r="913" spans="1:19" x14ac:dyDescent="0.2">
      <c r="A913" s="120"/>
      <c r="B913" s="120"/>
      <c r="C913" s="116"/>
      <c r="D913" s="116"/>
      <c r="E913" s="116"/>
      <c r="F913" s="116"/>
      <c r="G913" s="121"/>
      <c r="H913" s="121"/>
      <c r="I913" s="121"/>
      <c r="J913" s="122"/>
      <c r="K913" s="122"/>
      <c r="L913" s="123"/>
      <c r="M913" s="123"/>
      <c r="N913" s="123"/>
      <c r="O913" s="123"/>
      <c r="P913" s="122"/>
      <c r="Q913" s="123"/>
      <c r="R913" s="123"/>
      <c r="S913" s="123"/>
    </row>
    <row r="914" spans="1:19" x14ac:dyDescent="0.2">
      <c r="A914" s="120"/>
      <c r="B914" s="120"/>
      <c r="C914" s="116"/>
      <c r="D914" s="116"/>
      <c r="E914" s="116"/>
      <c r="F914" s="116"/>
      <c r="G914" s="121"/>
      <c r="H914" s="121"/>
      <c r="I914" s="121"/>
      <c r="J914" s="122"/>
      <c r="K914" s="122"/>
      <c r="L914" s="123"/>
      <c r="M914" s="123"/>
      <c r="N914" s="123"/>
      <c r="O914" s="123"/>
      <c r="P914" s="122"/>
      <c r="Q914" s="123"/>
      <c r="R914" s="124">
        <f>R889/R888*100</f>
        <v>96</v>
      </c>
      <c r="S914" s="125">
        <f>S912*R914%</f>
        <v>285286.11346666666</v>
      </c>
    </row>
    <row r="915" spans="1:19" x14ac:dyDescent="0.2">
      <c r="A915" s="83"/>
      <c r="B915" s="83"/>
      <c r="C915" s="83"/>
      <c r="D915" s="83"/>
      <c r="E915" s="83"/>
      <c r="F915" s="83"/>
      <c r="R915" s="124">
        <f>R890/R888*100</f>
        <v>4</v>
      </c>
      <c r="S915" s="125">
        <f>S912-S914</f>
        <v>11886.921394444478</v>
      </c>
    </row>
    <row r="916" spans="1:19" x14ac:dyDescent="0.2">
      <c r="A916" s="83"/>
      <c r="B916" s="83"/>
      <c r="C916" s="9" t="s">
        <v>127</v>
      </c>
      <c r="D916" s="9"/>
      <c r="E916" s="9"/>
      <c r="F916" s="9"/>
      <c r="G916" s="11"/>
      <c r="H916" s="11"/>
      <c r="I916" s="11"/>
      <c r="R916" s="4">
        <f>SUM(R914:R915)</f>
        <v>100</v>
      </c>
      <c r="S916" s="125">
        <f>SUM(S914:S915)</f>
        <v>297173.03486111114</v>
      </c>
    </row>
    <row r="917" spans="1:19" x14ac:dyDescent="0.2">
      <c r="A917" s="83"/>
      <c r="B917" s="83"/>
      <c r="C917" s="9"/>
      <c r="D917" s="9"/>
      <c r="E917" s="9"/>
      <c r="F917" s="9"/>
      <c r="G917" s="11"/>
      <c r="H917" s="11"/>
      <c r="I917" s="11"/>
      <c r="R917" s="4"/>
      <c r="S917" s="4"/>
    </row>
    <row r="918" spans="1:19" x14ac:dyDescent="0.2">
      <c r="A918" s="83"/>
      <c r="B918" s="83"/>
      <c r="C918" s="9" t="s">
        <v>216</v>
      </c>
      <c r="D918" s="9"/>
      <c r="E918" s="9"/>
      <c r="F918" s="11"/>
      <c r="G918" s="11"/>
      <c r="H918" s="11"/>
      <c r="I918" s="11"/>
    </row>
    <row r="919" spans="1:19" x14ac:dyDescent="0.2">
      <c r="A919" s="83"/>
      <c r="B919" s="83"/>
      <c r="C919" s="9"/>
      <c r="D919" s="9"/>
      <c r="E919" s="9"/>
      <c r="F919" s="11"/>
      <c r="G919" s="11"/>
      <c r="H919" s="11"/>
      <c r="I919" s="11"/>
    </row>
    <row r="920" spans="1:19" x14ac:dyDescent="0.2">
      <c r="A920" s="83"/>
      <c r="B920" s="83"/>
      <c r="C920" s="9"/>
      <c r="D920" s="9"/>
      <c r="E920" s="9"/>
      <c r="F920" s="11"/>
      <c r="G920" s="11"/>
      <c r="H920" s="11"/>
      <c r="I920" s="11"/>
    </row>
    <row r="921" spans="1:19" x14ac:dyDescent="0.2">
      <c r="A921" s="83"/>
      <c r="B921" s="83"/>
      <c r="C921" s="9"/>
      <c r="D921" s="9"/>
      <c r="E921" s="9"/>
      <c r="F921" s="11"/>
      <c r="G921" s="11"/>
      <c r="H921" s="11"/>
      <c r="I921" s="11"/>
    </row>
    <row r="922" spans="1:19" x14ac:dyDescent="0.2">
      <c r="A922" s="83"/>
      <c r="B922" s="83"/>
      <c r="C922" s="9"/>
      <c r="D922" s="9"/>
      <c r="E922" s="9"/>
      <c r="F922" s="11"/>
      <c r="G922" s="11"/>
      <c r="H922" s="11"/>
      <c r="I922" s="11"/>
    </row>
    <row r="923" spans="1:19" x14ac:dyDescent="0.2">
      <c r="A923" s="83"/>
      <c r="B923" s="83"/>
      <c r="C923" s="9"/>
      <c r="D923" s="9"/>
      <c r="E923" s="9"/>
      <c r="F923" s="11"/>
      <c r="G923" s="11"/>
      <c r="H923" s="11"/>
      <c r="I923" s="11"/>
    </row>
    <row r="924" spans="1:19" x14ac:dyDescent="0.2">
      <c r="A924" s="83"/>
      <c r="B924" s="83"/>
      <c r="C924" s="9"/>
      <c r="D924" s="9"/>
      <c r="E924" s="9"/>
      <c r="F924" s="11"/>
      <c r="G924" s="11"/>
      <c r="H924" s="11"/>
      <c r="I924" s="11"/>
    </row>
    <row r="925" spans="1:19" x14ac:dyDescent="0.2">
      <c r="A925" s="83"/>
      <c r="B925" s="83"/>
      <c r="C925" s="9"/>
      <c r="D925" s="9"/>
      <c r="E925" s="9"/>
      <c r="F925" s="11"/>
      <c r="G925" s="11"/>
      <c r="H925" s="11"/>
      <c r="I925" s="11"/>
    </row>
    <row r="926" spans="1:19" x14ac:dyDescent="0.2">
      <c r="A926" s="83"/>
      <c r="B926" s="83"/>
      <c r="C926" s="9"/>
      <c r="D926" s="9"/>
      <c r="E926" s="9"/>
      <c r="F926" s="11"/>
      <c r="G926" s="11"/>
      <c r="H926" s="11"/>
      <c r="I926" s="11"/>
    </row>
    <row r="927" spans="1:19" x14ac:dyDescent="0.2">
      <c r="A927" s="1" t="s">
        <v>0</v>
      </c>
      <c r="B927" s="1"/>
      <c r="C927" s="1"/>
      <c r="D927" s="2"/>
      <c r="E927" s="127" t="s">
        <v>388</v>
      </c>
      <c r="F927" s="127"/>
      <c r="G927" s="127"/>
      <c r="H927" s="127"/>
      <c r="I927" s="127"/>
      <c r="J927" s="127"/>
      <c r="K927" s="127"/>
      <c r="L927" s="4"/>
      <c r="M927" s="5"/>
      <c r="N927" s="6" t="s">
        <v>2</v>
      </c>
      <c r="O927" s="6"/>
      <c r="P927" s="6"/>
      <c r="Q927" s="6"/>
      <c r="R927" s="6"/>
      <c r="S927" s="6"/>
    </row>
    <row r="928" spans="1:19" ht="39.75" customHeight="1" x14ac:dyDescent="0.2">
      <c r="A928" s="8" t="s">
        <v>3</v>
      </c>
      <c r="B928" s="8"/>
      <c r="C928" s="8"/>
      <c r="D928" s="2"/>
      <c r="E928" s="2"/>
      <c r="F928" s="9"/>
      <c r="G928" s="10"/>
      <c r="H928" s="11"/>
      <c r="I928" s="11"/>
      <c r="J928" s="5"/>
      <c r="K928" s="5"/>
      <c r="L928" s="4"/>
      <c r="N928" s="12" t="s">
        <v>4</v>
      </c>
      <c r="O928" s="12"/>
      <c r="P928" s="12"/>
      <c r="Q928" s="12"/>
      <c r="R928" s="12"/>
      <c r="S928" s="12"/>
    </row>
    <row r="929" spans="1:19" x14ac:dyDescent="0.2">
      <c r="A929" s="2"/>
      <c r="B929" s="2"/>
      <c r="C929" s="2"/>
      <c r="D929" s="2"/>
      <c r="E929" s="3" t="s">
        <v>5</v>
      </c>
      <c r="F929" s="3"/>
      <c r="G929" s="3"/>
      <c r="H929" s="3"/>
      <c r="I929" s="3"/>
      <c r="J929" s="3"/>
      <c r="K929" s="3"/>
      <c r="L929" s="3"/>
      <c r="M929" s="5"/>
      <c r="N929" s="13"/>
      <c r="O929" s="13"/>
      <c r="P929" s="13"/>
      <c r="Q929" s="14"/>
      <c r="R929" s="15"/>
      <c r="S929" s="16"/>
    </row>
    <row r="930" spans="1:19" x14ac:dyDescent="0.2">
      <c r="A930" s="3" t="s">
        <v>132</v>
      </c>
      <c r="B930" s="3"/>
      <c r="C930" s="3"/>
      <c r="D930" s="3"/>
      <c r="E930" s="2"/>
      <c r="F930" s="9" t="s">
        <v>7</v>
      </c>
      <c r="G930" s="9"/>
      <c r="H930" s="9"/>
      <c r="I930" s="9"/>
      <c r="J930" s="5"/>
      <c r="K930" s="5"/>
      <c r="L930" s="4"/>
      <c r="M930" s="5"/>
      <c r="N930" s="17" t="s">
        <v>8</v>
      </c>
      <c r="O930" s="17"/>
      <c r="P930" s="17"/>
      <c r="Q930" s="17"/>
      <c r="R930" s="17"/>
      <c r="S930" s="17"/>
    </row>
    <row r="931" spans="1:19" x14ac:dyDescent="0.2">
      <c r="A931" s="9"/>
      <c r="B931" s="9"/>
      <c r="C931" s="9"/>
      <c r="D931" s="9"/>
      <c r="E931" s="9"/>
      <c r="F931" s="9"/>
      <c r="G931" s="11"/>
      <c r="H931" s="11"/>
      <c r="I931" s="11"/>
      <c r="J931" s="5"/>
      <c r="K931" s="5"/>
      <c r="L931" s="4"/>
      <c r="M931" s="5"/>
      <c r="N931" s="20"/>
      <c r="O931" s="21"/>
      <c r="P931" s="20"/>
      <c r="Q931" s="20"/>
      <c r="R931" s="20"/>
      <c r="S931" s="4"/>
    </row>
    <row r="932" spans="1:19" x14ac:dyDescent="0.2">
      <c r="A932" s="9"/>
      <c r="B932" s="9"/>
      <c r="C932" s="9"/>
      <c r="D932" s="9"/>
      <c r="E932" s="9"/>
      <c r="F932" s="2" t="s">
        <v>9</v>
      </c>
      <c r="G932" s="9"/>
      <c r="H932" s="9"/>
      <c r="I932" s="9"/>
      <c r="J932" s="9"/>
      <c r="K932" s="5"/>
      <c r="L932" s="4"/>
      <c r="M932" s="5"/>
      <c r="N932" s="4" t="s">
        <v>10</v>
      </c>
      <c r="O932" s="5"/>
      <c r="P932" s="4"/>
      <c r="Q932" s="4"/>
      <c r="R932" s="4"/>
      <c r="S932" s="4"/>
    </row>
    <row r="933" spans="1:19" x14ac:dyDescent="0.2">
      <c r="A933" s="9"/>
      <c r="B933" s="9"/>
      <c r="C933" s="9"/>
      <c r="D933" s="9"/>
      <c r="E933" s="9"/>
      <c r="F933" s="9"/>
      <c r="G933" s="11"/>
      <c r="H933" s="11"/>
      <c r="I933" s="11"/>
      <c r="J933" s="5"/>
      <c r="K933" s="5"/>
      <c r="L933" s="4"/>
      <c r="M933" s="5"/>
      <c r="N933" s="4" t="s">
        <v>11</v>
      </c>
      <c r="O933" s="5"/>
      <c r="P933" s="4"/>
      <c r="Q933" s="4"/>
      <c r="R933" s="16" t="s">
        <v>12</v>
      </c>
      <c r="S933" s="4"/>
    </row>
    <row r="934" spans="1:19" ht="35.25" customHeight="1" x14ac:dyDescent="0.2">
      <c r="A934" s="9"/>
      <c r="B934" s="9"/>
      <c r="C934" s="9"/>
      <c r="D934" s="9"/>
      <c r="E934" s="9"/>
      <c r="F934" s="9"/>
      <c r="G934" s="11"/>
      <c r="H934" s="11"/>
      <c r="I934" s="11"/>
      <c r="J934" s="5"/>
      <c r="K934" s="5"/>
      <c r="L934" s="4"/>
      <c r="M934" s="5"/>
      <c r="N934" s="23" t="s">
        <v>389</v>
      </c>
      <c r="O934" s="23"/>
      <c r="P934" s="23"/>
      <c r="Q934" s="23"/>
      <c r="R934" s="23"/>
      <c r="S934" s="23"/>
    </row>
    <row r="935" spans="1:19" ht="14.25" customHeight="1" x14ac:dyDescent="0.2">
      <c r="A935" s="9"/>
      <c r="B935" s="9"/>
      <c r="C935" s="9"/>
      <c r="D935" s="9"/>
      <c r="E935" s="9"/>
      <c r="F935" s="9"/>
      <c r="G935" s="11"/>
      <c r="H935" s="11"/>
      <c r="I935" s="11"/>
      <c r="J935" s="5"/>
      <c r="K935" s="5"/>
      <c r="L935" s="4"/>
      <c r="M935" s="5"/>
      <c r="N935" s="23"/>
      <c r="O935" s="23"/>
      <c r="P935" s="23"/>
      <c r="Q935" s="23"/>
      <c r="R935" s="23"/>
      <c r="S935" s="23"/>
    </row>
    <row r="936" spans="1:19" x14ac:dyDescent="0.2">
      <c r="A936" s="9"/>
      <c r="B936" s="9"/>
      <c r="C936" s="9"/>
      <c r="D936" s="9"/>
      <c r="E936" s="9"/>
      <c r="F936" s="9"/>
      <c r="G936" s="11"/>
      <c r="H936" s="11"/>
      <c r="I936" s="11"/>
      <c r="J936" s="5"/>
      <c r="K936" s="5"/>
      <c r="L936" s="4"/>
      <c r="M936" s="5"/>
      <c r="N936" s="23" t="s">
        <v>14</v>
      </c>
      <c r="O936" s="23"/>
      <c r="P936" s="23"/>
      <c r="Q936" s="23"/>
      <c r="R936" s="24">
        <v>1</v>
      </c>
      <c r="S936" s="4"/>
    </row>
    <row r="937" spans="1:19" x14ac:dyDescent="0.2">
      <c r="A937" s="9"/>
      <c r="B937" s="9"/>
      <c r="C937" s="9"/>
      <c r="D937" s="9"/>
      <c r="E937" s="9"/>
      <c r="F937" s="9"/>
      <c r="G937" s="11"/>
      <c r="H937" s="11"/>
      <c r="I937" s="11"/>
      <c r="J937" s="5"/>
      <c r="K937" s="5"/>
      <c r="L937" s="4"/>
      <c r="M937" s="5"/>
      <c r="N937" s="4" t="s">
        <v>15</v>
      </c>
      <c r="O937" s="5"/>
      <c r="P937" s="4"/>
      <c r="Q937" s="4"/>
      <c r="R937" s="101">
        <v>4</v>
      </c>
      <c r="S937" s="4"/>
    </row>
    <row r="938" spans="1:19" x14ac:dyDescent="0.2">
      <c r="A938" s="9"/>
      <c r="B938" s="9"/>
      <c r="C938" s="9"/>
      <c r="D938" s="9"/>
      <c r="E938" s="9"/>
      <c r="F938" s="9"/>
      <c r="G938" s="11"/>
      <c r="H938" s="11"/>
      <c r="I938" s="11"/>
      <c r="J938" s="5"/>
      <c r="K938" s="5"/>
      <c r="L938" s="4"/>
      <c r="M938" s="5"/>
      <c r="N938" s="4" t="s">
        <v>16</v>
      </c>
      <c r="O938" s="5"/>
      <c r="P938" s="4"/>
      <c r="Q938" s="4"/>
      <c r="R938" s="16">
        <v>22</v>
      </c>
      <c r="S938" s="4"/>
    </row>
    <row r="939" spans="1:19" x14ac:dyDescent="0.2">
      <c r="A939" s="9"/>
      <c r="B939" s="9"/>
      <c r="C939" s="9"/>
      <c r="D939" s="9"/>
      <c r="E939" s="9"/>
      <c r="F939" s="9"/>
      <c r="G939" s="11"/>
      <c r="H939" s="11"/>
      <c r="I939" s="11"/>
      <c r="J939" s="5"/>
      <c r="K939" s="5"/>
      <c r="L939" s="4"/>
      <c r="M939" s="5"/>
      <c r="N939" s="4" t="s">
        <v>17</v>
      </c>
      <c r="O939" s="5"/>
      <c r="P939" s="4"/>
      <c r="Q939" s="4"/>
      <c r="R939" s="25">
        <v>21</v>
      </c>
      <c r="S939" s="4"/>
    </row>
    <row r="940" spans="1:19" x14ac:dyDescent="0.2">
      <c r="A940" s="9"/>
      <c r="B940" s="9"/>
      <c r="C940" s="9"/>
      <c r="D940" s="9"/>
      <c r="E940" s="9"/>
      <c r="F940" s="9"/>
      <c r="G940" s="11"/>
      <c r="H940" s="11"/>
      <c r="I940" s="11"/>
      <c r="J940" s="5"/>
      <c r="K940" s="5"/>
      <c r="L940" s="4"/>
      <c r="M940" s="5"/>
      <c r="N940" s="4" t="s">
        <v>18</v>
      </c>
      <c r="O940" s="5"/>
      <c r="P940" s="4"/>
      <c r="Q940" s="4"/>
      <c r="R940" s="16">
        <v>1</v>
      </c>
      <c r="S940" s="4"/>
    </row>
    <row r="941" spans="1:19" x14ac:dyDescent="0.2">
      <c r="A941" s="9"/>
      <c r="B941" s="9"/>
      <c r="C941" s="9"/>
      <c r="D941" s="9"/>
      <c r="E941" s="9"/>
      <c r="F941" s="9"/>
      <c r="G941" s="11"/>
      <c r="H941" s="11"/>
      <c r="I941" s="11"/>
      <c r="J941" s="5"/>
      <c r="K941" s="5"/>
      <c r="L941" s="4"/>
      <c r="M941" s="5"/>
      <c r="N941" s="4" t="s">
        <v>19</v>
      </c>
      <c r="O941" s="5"/>
      <c r="P941" s="4"/>
      <c r="Q941" s="4"/>
      <c r="R941" s="16">
        <v>1008</v>
      </c>
      <c r="S941" s="4"/>
    </row>
    <row r="942" spans="1:19" ht="12.75" customHeight="1" x14ac:dyDescent="0.2">
      <c r="A942" s="26" t="s">
        <v>20</v>
      </c>
      <c r="B942" s="26" t="s">
        <v>21</v>
      </c>
      <c r="C942" s="26" t="s">
        <v>22</v>
      </c>
      <c r="D942" s="26" t="s">
        <v>23</v>
      </c>
      <c r="E942" s="26" t="s">
        <v>24</v>
      </c>
      <c r="F942" s="26" t="s">
        <v>25</v>
      </c>
      <c r="G942" s="26" t="s">
        <v>26</v>
      </c>
      <c r="H942" s="26" t="s">
        <v>27</v>
      </c>
      <c r="I942" s="26" t="s">
        <v>28</v>
      </c>
      <c r="J942" s="26" t="s">
        <v>29</v>
      </c>
      <c r="K942" s="26" t="s">
        <v>30</v>
      </c>
      <c r="L942" s="26" t="s">
        <v>31</v>
      </c>
      <c r="M942" s="27" t="s">
        <v>32</v>
      </c>
      <c r="N942" s="28"/>
      <c r="O942" s="28"/>
      <c r="P942" s="28"/>
      <c r="Q942" s="29"/>
      <c r="R942" s="30" t="s">
        <v>33</v>
      </c>
      <c r="S942" s="31" t="s">
        <v>34</v>
      </c>
    </row>
    <row r="943" spans="1:19" x14ac:dyDescent="0.2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3" t="s">
        <v>35</v>
      </c>
      <c r="N943" s="30" t="s">
        <v>36</v>
      </c>
      <c r="O943" s="27" t="s">
        <v>37</v>
      </c>
      <c r="P943" s="28"/>
      <c r="Q943" s="29"/>
      <c r="R943" s="34"/>
      <c r="S943" s="35"/>
    </row>
    <row r="944" spans="1:19" ht="99" customHeight="1" x14ac:dyDescent="0.2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7"/>
      <c r="N944" s="38"/>
      <c r="O944" s="39" t="s">
        <v>38</v>
      </c>
      <c r="P944" s="40" t="s">
        <v>39</v>
      </c>
      <c r="Q944" s="41" t="s">
        <v>40</v>
      </c>
      <c r="R944" s="38"/>
      <c r="S944" s="35"/>
    </row>
    <row r="945" spans="1:19" ht="63.75" x14ac:dyDescent="0.2">
      <c r="A945" s="166">
        <v>1</v>
      </c>
      <c r="B945" s="43"/>
      <c r="C945" s="43" t="s">
        <v>348</v>
      </c>
      <c r="D945" s="43" t="s">
        <v>42</v>
      </c>
      <c r="E945" s="43" t="s">
        <v>349</v>
      </c>
      <c r="F945" s="43" t="s">
        <v>350</v>
      </c>
      <c r="G945" s="45" t="s">
        <v>351</v>
      </c>
      <c r="H945" s="46" t="s">
        <v>46</v>
      </c>
      <c r="I945" s="46">
        <v>80875</v>
      </c>
      <c r="J945" s="47">
        <f t="shared" ref="J945:J950" si="94">I945/72</f>
        <v>1123.2638888888889</v>
      </c>
      <c r="K945" s="48">
        <v>4.8</v>
      </c>
      <c r="L945" s="49">
        <f t="shared" ref="L945:L950" si="95">J945*K945</f>
        <v>5391.666666666667</v>
      </c>
      <c r="M945" s="59"/>
      <c r="N945" s="59"/>
      <c r="O945" s="59"/>
      <c r="P945" s="48"/>
      <c r="Q945" s="59"/>
      <c r="R945" s="49">
        <f t="shared" ref="R945:R950" si="96">L945*10%</f>
        <v>539.16666666666674</v>
      </c>
      <c r="S945" s="50">
        <f t="shared" ref="S945:S950" si="97">R945+Q945+N945+M945+L945</f>
        <v>5930.8333333333339</v>
      </c>
    </row>
    <row r="946" spans="1:19" ht="76.5" x14ac:dyDescent="0.2">
      <c r="A946" s="166">
        <v>2</v>
      </c>
      <c r="B946" s="43"/>
      <c r="C946" s="43" t="s">
        <v>62</v>
      </c>
      <c r="D946" s="43" t="s">
        <v>42</v>
      </c>
      <c r="E946" s="44" t="s">
        <v>63</v>
      </c>
      <c r="F946" s="43" t="s">
        <v>64</v>
      </c>
      <c r="G946" s="45" t="s">
        <v>65</v>
      </c>
      <c r="H946" s="46" t="s">
        <v>46</v>
      </c>
      <c r="I946" s="46">
        <v>84061</v>
      </c>
      <c r="J946" s="47">
        <f t="shared" si="94"/>
        <v>1167.5138888888889</v>
      </c>
      <c r="K946" s="48">
        <v>3.6</v>
      </c>
      <c r="L946" s="49">
        <f t="shared" si="95"/>
        <v>4203.05</v>
      </c>
      <c r="M946" s="49"/>
      <c r="N946" s="49"/>
      <c r="O946" s="49"/>
      <c r="P946" s="48"/>
      <c r="Q946" s="49"/>
      <c r="R946" s="49">
        <f t="shared" si="96"/>
        <v>420.30500000000006</v>
      </c>
      <c r="S946" s="50">
        <f t="shared" si="97"/>
        <v>4623.3550000000005</v>
      </c>
    </row>
    <row r="947" spans="1:19" ht="51" x14ac:dyDescent="0.2">
      <c r="A947" s="166">
        <v>3</v>
      </c>
      <c r="B947" s="42"/>
      <c r="C947" s="43" t="s">
        <v>62</v>
      </c>
      <c r="D947" s="43" t="s">
        <v>42</v>
      </c>
      <c r="E947" s="43" t="s">
        <v>43</v>
      </c>
      <c r="F947" s="43" t="s">
        <v>99</v>
      </c>
      <c r="G947" s="45" t="s">
        <v>100</v>
      </c>
      <c r="H947" s="46" t="s">
        <v>46</v>
      </c>
      <c r="I947" s="46">
        <v>92201</v>
      </c>
      <c r="J947" s="47">
        <f t="shared" si="94"/>
        <v>1280.5694444444443</v>
      </c>
      <c r="K947" s="48">
        <v>3.6</v>
      </c>
      <c r="L947" s="49">
        <f t="shared" si="95"/>
        <v>4610.05</v>
      </c>
      <c r="M947" s="54"/>
      <c r="N947" s="54"/>
      <c r="O947" s="54"/>
      <c r="P947" s="53"/>
      <c r="Q947" s="54"/>
      <c r="R947" s="49">
        <f t="shared" si="96"/>
        <v>461.00500000000005</v>
      </c>
      <c r="S947" s="55">
        <f t="shared" si="97"/>
        <v>5071.0550000000003</v>
      </c>
    </row>
    <row r="948" spans="1:19" s="51" customFormat="1" ht="40.5" customHeight="1" x14ac:dyDescent="0.2">
      <c r="A948" s="42">
        <v>4</v>
      </c>
      <c r="B948" s="63"/>
      <c r="C948" s="64" t="s">
        <v>322</v>
      </c>
      <c r="D948" s="64" t="s">
        <v>42</v>
      </c>
      <c r="E948" s="64" t="s">
        <v>48</v>
      </c>
      <c r="F948" s="64" t="s">
        <v>323</v>
      </c>
      <c r="G948" s="129" t="s">
        <v>324</v>
      </c>
      <c r="H948" s="85" t="s">
        <v>46</v>
      </c>
      <c r="I948" s="85">
        <v>90609</v>
      </c>
      <c r="J948" s="61">
        <f t="shared" si="94"/>
        <v>1258.4583333333333</v>
      </c>
      <c r="K948" s="61">
        <v>4</v>
      </c>
      <c r="L948" s="62">
        <f t="shared" si="95"/>
        <v>5033.833333333333</v>
      </c>
      <c r="M948" s="62"/>
      <c r="N948" s="62"/>
      <c r="O948" s="62"/>
      <c r="P948" s="61"/>
      <c r="Q948" s="62"/>
      <c r="R948" s="62">
        <f t="shared" si="96"/>
        <v>503.38333333333333</v>
      </c>
      <c r="S948" s="88">
        <f t="shared" si="97"/>
        <v>5537.2166666666662</v>
      </c>
    </row>
    <row r="949" spans="1:19" ht="63.75" x14ac:dyDescent="0.2">
      <c r="A949" s="166">
        <v>5</v>
      </c>
      <c r="B949" s="42"/>
      <c r="C949" s="43" t="s">
        <v>378</v>
      </c>
      <c r="D949" s="43" t="s">
        <v>42</v>
      </c>
      <c r="E949" s="43" t="s">
        <v>379</v>
      </c>
      <c r="F949" s="43" t="s">
        <v>380</v>
      </c>
      <c r="G949" s="45" t="s">
        <v>381</v>
      </c>
      <c r="H949" s="46" t="s">
        <v>46</v>
      </c>
      <c r="I949" s="46">
        <v>90609</v>
      </c>
      <c r="J949" s="47">
        <f t="shared" si="94"/>
        <v>1258.4583333333333</v>
      </c>
      <c r="K949" s="48">
        <v>38.299999999999997</v>
      </c>
      <c r="L949" s="49">
        <f t="shared" si="95"/>
        <v>48198.954166666663</v>
      </c>
      <c r="M949" s="49">
        <v>4424</v>
      </c>
      <c r="N949" s="49"/>
      <c r="O949" s="49"/>
      <c r="P949" s="48"/>
      <c r="Q949" s="49"/>
      <c r="R949" s="49">
        <f t="shared" si="96"/>
        <v>4819.8954166666663</v>
      </c>
      <c r="S949" s="50">
        <f t="shared" si="97"/>
        <v>57442.849583333329</v>
      </c>
    </row>
    <row r="950" spans="1:19" ht="26.25" thickBot="1" x14ac:dyDescent="0.25">
      <c r="A950" s="166">
        <v>6</v>
      </c>
      <c r="B950" s="63"/>
      <c r="C950" s="102" t="s">
        <v>124</v>
      </c>
      <c r="D950" s="103" t="s">
        <v>42</v>
      </c>
      <c r="E950" s="102"/>
      <c r="F950" s="102"/>
      <c r="G950" s="65" t="s">
        <v>125</v>
      </c>
      <c r="H950" s="66" t="s">
        <v>46</v>
      </c>
      <c r="I950" s="66">
        <v>85653</v>
      </c>
      <c r="J950" s="47">
        <f t="shared" si="94"/>
        <v>1189.625</v>
      </c>
      <c r="K950" s="61">
        <v>46.5</v>
      </c>
      <c r="L950" s="49">
        <f t="shared" si="95"/>
        <v>55317.5625</v>
      </c>
      <c r="M950" s="62"/>
      <c r="N950" s="62"/>
      <c r="O950" s="62"/>
      <c r="P950" s="61"/>
      <c r="Q950" s="62"/>
      <c r="R950" s="49">
        <f t="shared" si="96"/>
        <v>5531.7562500000004</v>
      </c>
      <c r="S950" s="50">
        <f t="shared" si="97"/>
        <v>60849.318749999999</v>
      </c>
    </row>
    <row r="951" spans="1:19" ht="13.5" thickBot="1" x14ac:dyDescent="0.25">
      <c r="A951" s="155" t="s">
        <v>126</v>
      </c>
      <c r="B951" s="156"/>
      <c r="C951" s="157"/>
      <c r="D951" s="157"/>
      <c r="E951" s="157"/>
      <c r="F951" s="157"/>
      <c r="G951" s="71"/>
      <c r="H951" s="71"/>
      <c r="I951" s="71"/>
      <c r="J951" s="72"/>
      <c r="K951" s="72">
        <f>SUM(K930:K950)</f>
        <v>100.8</v>
      </c>
      <c r="L951" s="73">
        <f>SUM(L930:L950)</f>
        <v>122755.11666666667</v>
      </c>
      <c r="M951" s="73">
        <f>SUM(M930:M950)</f>
        <v>4424</v>
      </c>
      <c r="N951" s="73">
        <f>SUM(N949:N950)</f>
        <v>0</v>
      </c>
      <c r="O951" s="73"/>
      <c r="P951" s="72">
        <f>SUM(P945:P950)</f>
        <v>0</v>
      </c>
      <c r="Q951" s="73">
        <f>SUM(Q945:Q950)</f>
        <v>0</v>
      </c>
      <c r="R951" s="73">
        <f>SUM(R945:R950)</f>
        <v>12275.511666666667</v>
      </c>
      <c r="S951" s="91">
        <f>SUM(S945:S950)</f>
        <v>139454.62833333333</v>
      </c>
    </row>
    <row r="952" spans="1:19" x14ac:dyDescent="0.2">
      <c r="A952" s="120"/>
      <c r="B952" s="120"/>
      <c r="C952" s="116"/>
      <c r="D952" s="116"/>
      <c r="E952" s="116"/>
      <c r="F952" s="116"/>
      <c r="G952" s="121"/>
      <c r="H952" s="121"/>
      <c r="I952" s="121"/>
      <c r="J952" s="122"/>
      <c r="K952" s="122"/>
      <c r="L952" s="123"/>
      <c r="M952" s="123"/>
      <c r="N952" s="123"/>
      <c r="O952" s="123"/>
      <c r="P952" s="122"/>
      <c r="Q952" s="123"/>
      <c r="R952" s="123"/>
      <c r="S952" s="123"/>
    </row>
    <row r="953" spans="1:19" x14ac:dyDescent="0.2">
      <c r="A953" s="120"/>
      <c r="B953" s="120"/>
      <c r="C953" s="116"/>
      <c r="D953" s="116"/>
      <c r="E953" s="116"/>
      <c r="F953" s="116"/>
      <c r="G953" s="121"/>
      <c r="H953" s="121"/>
      <c r="I953" s="121"/>
      <c r="J953" s="122"/>
      <c r="K953" s="122"/>
      <c r="L953" s="123"/>
      <c r="M953" s="123"/>
      <c r="N953" s="123"/>
      <c r="O953" s="123"/>
      <c r="P953" s="122"/>
      <c r="Q953" s="123"/>
      <c r="R953" s="124">
        <f>R939/R938*100</f>
        <v>95.454545454545453</v>
      </c>
      <c r="S953" s="124">
        <f>S951*R953%</f>
        <v>133115.78159090909</v>
      </c>
    </row>
    <row r="954" spans="1:19" x14ac:dyDescent="0.2">
      <c r="A954" s="83"/>
      <c r="B954" s="83"/>
      <c r="C954" s="83"/>
      <c r="D954" s="83"/>
      <c r="E954" s="83"/>
      <c r="F954" s="83"/>
      <c r="R954" s="124">
        <f>R940/R938*100</f>
        <v>4.5454545454545459</v>
      </c>
      <c r="S954" s="4">
        <f>S951-S953</f>
        <v>6338.8467424242408</v>
      </c>
    </row>
    <row r="955" spans="1:19" x14ac:dyDescent="0.2">
      <c r="A955" s="83"/>
      <c r="B955" s="83"/>
      <c r="C955" s="9" t="s">
        <v>127</v>
      </c>
      <c r="D955" s="9"/>
      <c r="E955" s="9"/>
      <c r="F955" s="9"/>
      <c r="G955" s="11"/>
      <c r="H955" s="11"/>
      <c r="I955" s="11"/>
      <c r="R955" s="4">
        <f>SUM(R953:R954)</f>
        <v>100</v>
      </c>
      <c r="S955" s="4">
        <f>SUM(S953:S954)</f>
        <v>139454.62833333333</v>
      </c>
    </row>
    <row r="956" spans="1:19" x14ac:dyDescent="0.2">
      <c r="A956" s="83"/>
      <c r="B956" s="83"/>
      <c r="C956" s="9"/>
      <c r="D956" s="9"/>
      <c r="E956" s="9"/>
      <c r="F956" s="9"/>
      <c r="G956" s="11"/>
      <c r="H956" s="11"/>
      <c r="I956" s="11"/>
      <c r="R956" s="4"/>
      <c r="S956" s="4"/>
    </row>
    <row r="957" spans="1:19" x14ac:dyDescent="0.2">
      <c r="A957" s="83"/>
      <c r="B957" s="83"/>
      <c r="C957" s="9" t="s">
        <v>216</v>
      </c>
      <c r="D957" s="9"/>
      <c r="E957" s="9"/>
      <c r="F957" s="11"/>
      <c r="G957" s="11"/>
      <c r="H957" s="11"/>
      <c r="I957" s="11"/>
    </row>
    <row r="958" spans="1:19" x14ac:dyDescent="0.2">
      <c r="A958" s="83"/>
      <c r="B958" s="83"/>
      <c r="C958" s="9"/>
      <c r="D958" s="9"/>
      <c r="E958" s="9"/>
      <c r="F958" s="11"/>
      <c r="G958" s="11"/>
      <c r="H958" s="11"/>
      <c r="I958" s="11"/>
    </row>
    <row r="959" spans="1:19" x14ac:dyDescent="0.2">
      <c r="A959" s="83"/>
      <c r="B959" s="83"/>
      <c r="C959" s="9"/>
      <c r="D959" s="9"/>
      <c r="E959" s="9"/>
      <c r="F959" s="11"/>
      <c r="G959" s="11"/>
      <c r="H959" s="11"/>
      <c r="I959" s="11"/>
    </row>
    <row r="960" spans="1:19" x14ac:dyDescent="0.2">
      <c r="A960" s="83"/>
      <c r="B960" s="83"/>
      <c r="C960" s="9"/>
      <c r="D960" s="9"/>
      <c r="E960" s="9"/>
      <c r="F960" s="11"/>
      <c r="G960" s="11"/>
      <c r="H960" s="11"/>
      <c r="I960" s="11"/>
    </row>
    <row r="961" spans="1:19" x14ac:dyDescent="0.2">
      <c r="A961" s="83"/>
      <c r="B961" s="83"/>
      <c r="C961" s="9"/>
      <c r="D961" s="9"/>
      <c r="E961" s="9"/>
      <c r="F961" s="11"/>
      <c r="G961" s="11"/>
      <c r="H961" s="11"/>
      <c r="I961" s="11"/>
    </row>
    <row r="962" spans="1:19" x14ac:dyDescent="0.2">
      <c r="A962" s="83"/>
      <c r="B962" s="83"/>
      <c r="C962" s="9"/>
      <c r="D962" s="9"/>
      <c r="E962" s="9"/>
      <c r="F962" s="11"/>
      <c r="G962" s="11"/>
      <c r="H962" s="11"/>
      <c r="I962" s="11"/>
    </row>
    <row r="963" spans="1:19" x14ac:dyDescent="0.2">
      <c r="A963" s="1" t="s">
        <v>0</v>
      </c>
      <c r="B963" s="1"/>
      <c r="C963" s="1"/>
      <c r="D963" s="2"/>
      <c r="E963" s="127" t="s">
        <v>390</v>
      </c>
      <c r="F963" s="127"/>
      <c r="G963" s="127"/>
      <c r="H963" s="127"/>
      <c r="I963" s="127"/>
      <c r="J963" s="127"/>
      <c r="K963" s="127"/>
      <c r="L963" s="4"/>
      <c r="M963" s="5"/>
      <c r="N963" s="6" t="s">
        <v>2</v>
      </c>
      <c r="O963" s="6"/>
      <c r="P963" s="6"/>
      <c r="Q963" s="6"/>
      <c r="R963" s="6"/>
      <c r="S963" s="6"/>
    </row>
    <row r="964" spans="1:19" ht="40.5" customHeight="1" x14ac:dyDescent="0.2">
      <c r="A964" s="8" t="s">
        <v>3</v>
      </c>
      <c r="B964" s="8"/>
      <c r="C964" s="8"/>
      <c r="D964" s="2"/>
      <c r="E964" s="2"/>
      <c r="F964" s="9"/>
      <c r="G964" s="10"/>
      <c r="H964" s="11"/>
      <c r="I964" s="11"/>
      <c r="J964" s="5"/>
      <c r="K964" s="5"/>
      <c r="L964" s="4"/>
      <c r="N964" s="12" t="s">
        <v>4</v>
      </c>
      <c r="O964" s="12"/>
      <c r="P964" s="12"/>
      <c r="Q964" s="12"/>
      <c r="R964" s="12"/>
      <c r="S964" s="12"/>
    </row>
    <row r="965" spans="1:19" x14ac:dyDescent="0.2">
      <c r="A965" s="2"/>
      <c r="B965" s="2"/>
      <c r="C965" s="2"/>
      <c r="D965" s="2"/>
      <c r="E965" s="3" t="s">
        <v>5</v>
      </c>
      <c r="F965" s="3"/>
      <c r="G965" s="3"/>
      <c r="H965" s="3"/>
      <c r="I965" s="3"/>
      <c r="J965" s="3"/>
      <c r="K965" s="3"/>
      <c r="L965" s="3"/>
      <c r="M965" s="5"/>
      <c r="N965" s="13"/>
      <c r="O965" s="13"/>
      <c r="P965" s="13"/>
      <c r="Q965" s="14"/>
      <c r="R965" s="15"/>
      <c r="S965" s="16"/>
    </row>
    <row r="966" spans="1:19" x14ac:dyDescent="0.2">
      <c r="A966" s="3" t="s">
        <v>391</v>
      </c>
      <c r="B966" s="3"/>
      <c r="C966" s="3"/>
      <c r="D966" s="3"/>
      <c r="E966" s="2"/>
      <c r="F966" s="9" t="s">
        <v>7</v>
      </c>
      <c r="G966" s="9"/>
      <c r="H966" s="9"/>
      <c r="I966" s="9"/>
      <c r="J966" s="5"/>
      <c r="K966" s="5"/>
      <c r="L966" s="4"/>
      <c r="M966" s="5"/>
      <c r="N966" s="17" t="s">
        <v>8</v>
      </c>
      <c r="O966" s="17"/>
      <c r="P966" s="17"/>
      <c r="Q966" s="17"/>
      <c r="R966" s="17"/>
      <c r="S966" s="17"/>
    </row>
    <row r="967" spans="1:19" x14ac:dyDescent="0.2">
      <c r="A967" s="9"/>
      <c r="B967" s="9"/>
      <c r="C967" s="9"/>
      <c r="D967" s="9"/>
      <c r="E967" s="9"/>
      <c r="F967" s="9"/>
      <c r="G967" s="11"/>
      <c r="H967" s="11"/>
      <c r="I967" s="11"/>
      <c r="J967" s="5"/>
      <c r="K967" s="5"/>
      <c r="L967" s="4"/>
      <c r="M967" s="5"/>
      <c r="N967" s="20"/>
      <c r="O967" s="21"/>
      <c r="P967" s="20"/>
      <c r="Q967" s="20"/>
      <c r="R967" s="20"/>
      <c r="S967" s="4"/>
    </row>
    <row r="968" spans="1:19" x14ac:dyDescent="0.2">
      <c r="A968" s="9"/>
      <c r="B968" s="9"/>
      <c r="C968" s="9"/>
      <c r="D968" s="9"/>
      <c r="E968" s="9"/>
      <c r="F968" s="2" t="s">
        <v>9</v>
      </c>
      <c r="G968" s="9"/>
      <c r="H968" s="9"/>
      <c r="I968" s="9"/>
      <c r="J968" s="9"/>
      <c r="K968" s="5"/>
      <c r="L968" s="4"/>
      <c r="M968" s="5"/>
      <c r="N968" s="4" t="s">
        <v>10</v>
      </c>
      <c r="O968" s="5"/>
      <c r="P968" s="4"/>
      <c r="Q968" s="4"/>
      <c r="R968" s="4"/>
      <c r="S968" s="4"/>
    </row>
    <row r="969" spans="1:19" x14ac:dyDescent="0.2">
      <c r="A969" s="9"/>
      <c r="B969" s="9"/>
      <c r="C969" s="9"/>
      <c r="D969" s="9"/>
      <c r="E969" s="9"/>
      <c r="F969" s="9"/>
      <c r="G969" s="11"/>
      <c r="H969" s="11"/>
      <c r="I969" s="11"/>
      <c r="J969" s="5"/>
      <c r="K969" s="5"/>
      <c r="L969" s="4"/>
      <c r="M969" s="5"/>
      <c r="N969" s="4" t="s">
        <v>11</v>
      </c>
      <c r="O969" s="5"/>
      <c r="P969" s="4"/>
      <c r="Q969" s="4"/>
      <c r="R969" s="16" t="s">
        <v>12</v>
      </c>
      <c r="S969" s="4"/>
    </row>
    <row r="970" spans="1:19" ht="25.5" customHeight="1" x14ac:dyDescent="0.2">
      <c r="A970" s="9"/>
      <c r="B970" s="9"/>
      <c r="C970" s="9"/>
      <c r="D970" s="9"/>
      <c r="E970" s="9"/>
      <c r="F970" s="9"/>
      <c r="G970" s="11"/>
      <c r="H970" s="11"/>
      <c r="I970" s="11"/>
      <c r="J970" s="5"/>
      <c r="K970" s="5"/>
      <c r="L970" s="4"/>
      <c r="M970" s="5"/>
      <c r="N970" s="23" t="s">
        <v>392</v>
      </c>
      <c r="O970" s="23"/>
      <c r="P970" s="23"/>
      <c r="Q970" s="23"/>
      <c r="R970" s="23"/>
      <c r="S970" s="23"/>
    </row>
    <row r="971" spans="1:19" ht="21" customHeight="1" x14ac:dyDescent="0.2">
      <c r="A971" s="9"/>
      <c r="B971" s="9"/>
      <c r="C971" s="9"/>
      <c r="D971" s="9"/>
      <c r="E971" s="9"/>
      <c r="F971" s="9"/>
      <c r="G971" s="11"/>
      <c r="H971" s="11"/>
      <c r="I971" s="11"/>
      <c r="J971" s="5"/>
      <c r="K971" s="5"/>
      <c r="L971" s="4"/>
      <c r="M971" s="5"/>
      <c r="N971" s="23"/>
      <c r="O971" s="23"/>
      <c r="P971" s="23"/>
      <c r="Q971" s="23"/>
      <c r="R971" s="23"/>
      <c r="S971" s="23"/>
    </row>
    <row r="972" spans="1:19" x14ac:dyDescent="0.2">
      <c r="A972" s="9"/>
      <c r="B972" s="9"/>
      <c r="C972" s="9"/>
      <c r="D972" s="9"/>
      <c r="E972" s="9"/>
      <c r="F972" s="9"/>
      <c r="G972" s="11"/>
      <c r="H972" s="11"/>
      <c r="I972" s="11"/>
      <c r="J972" s="5"/>
      <c r="K972" s="5"/>
      <c r="L972" s="4"/>
      <c r="M972" s="5"/>
      <c r="N972" s="23" t="s">
        <v>14</v>
      </c>
      <c r="O972" s="23"/>
      <c r="P972" s="23"/>
      <c r="Q972" s="23"/>
      <c r="R972" s="24">
        <v>1</v>
      </c>
      <c r="S972" s="4"/>
    </row>
    <row r="973" spans="1:19" x14ac:dyDescent="0.2">
      <c r="A973" s="9"/>
      <c r="B973" s="9"/>
      <c r="C973" s="9"/>
      <c r="D973" s="9"/>
      <c r="E973" s="9"/>
      <c r="F973" s="9"/>
      <c r="G973" s="11"/>
      <c r="H973" s="11"/>
      <c r="I973" s="11"/>
      <c r="J973" s="5"/>
      <c r="K973" s="5"/>
      <c r="L973" s="4"/>
      <c r="M973" s="5"/>
      <c r="N973" s="4" t="s">
        <v>15</v>
      </c>
      <c r="O973" s="5"/>
      <c r="P973" s="4"/>
      <c r="Q973" s="4"/>
      <c r="R973" s="101">
        <v>2</v>
      </c>
      <c r="S973" s="4"/>
    </row>
    <row r="974" spans="1:19" x14ac:dyDescent="0.2">
      <c r="A974" s="9"/>
      <c r="B974" s="9"/>
      <c r="C974" s="9"/>
      <c r="D974" s="9"/>
      <c r="E974" s="9"/>
      <c r="F974" s="9"/>
      <c r="G974" s="11"/>
      <c r="H974" s="11"/>
      <c r="I974" s="11"/>
      <c r="J974" s="5"/>
      <c r="K974" s="5"/>
      <c r="L974" s="4"/>
      <c r="M974" s="5"/>
      <c r="N974" s="4" t="s">
        <v>16</v>
      </c>
      <c r="O974" s="5"/>
      <c r="P974" s="4"/>
      <c r="Q974" s="4"/>
      <c r="R974" s="16">
        <v>28</v>
      </c>
      <c r="S974" s="4"/>
    </row>
    <row r="975" spans="1:19" x14ac:dyDescent="0.2">
      <c r="A975" s="9"/>
      <c r="B975" s="9"/>
      <c r="C975" s="9"/>
      <c r="D975" s="9"/>
      <c r="E975" s="9"/>
      <c r="F975" s="9"/>
      <c r="G975" s="11"/>
      <c r="H975" s="11"/>
      <c r="I975" s="11"/>
      <c r="J975" s="5"/>
      <c r="K975" s="5"/>
      <c r="L975" s="4"/>
      <c r="M975" s="5"/>
      <c r="N975" s="4" t="s">
        <v>17</v>
      </c>
      <c r="O975" s="5"/>
      <c r="P975" s="4"/>
      <c r="Q975" s="4"/>
      <c r="R975" s="25">
        <v>25</v>
      </c>
      <c r="S975" s="4"/>
    </row>
    <row r="976" spans="1:19" x14ac:dyDescent="0.2">
      <c r="A976" s="9"/>
      <c r="B976" s="9"/>
      <c r="C976" s="9"/>
      <c r="D976" s="9"/>
      <c r="E976" s="9"/>
      <c r="F976" s="9"/>
      <c r="G976" s="11"/>
      <c r="H976" s="11"/>
      <c r="I976" s="11"/>
      <c r="J976" s="5"/>
      <c r="K976" s="5"/>
      <c r="L976" s="4"/>
      <c r="M976" s="5"/>
      <c r="N976" s="4" t="s">
        <v>18</v>
      </c>
      <c r="O976" s="5"/>
      <c r="P976" s="4"/>
      <c r="Q976" s="4"/>
      <c r="R976" s="16">
        <v>3</v>
      </c>
      <c r="S976" s="4"/>
    </row>
    <row r="977" spans="1:20" x14ac:dyDescent="0.2">
      <c r="A977" s="9"/>
      <c r="B977" s="9"/>
      <c r="C977" s="9"/>
      <c r="D977" s="9"/>
      <c r="E977" s="9"/>
      <c r="F977" s="9"/>
      <c r="G977" s="11"/>
      <c r="H977" s="11"/>
      <c r="I977" s="11"/>
      <c r="J977" s="5"/>
      <c r="K977" s="5"/>
      <c r="L977" s="4"/>
      <c r="M977" s="5"/>
      <c r="N977" s="4" t="s">
        <v>19</v>
      </c>
      <c r="O977" s="5"/>
      <c r="P977" s="4"/>
      <c r="Q977" s="4"/>
      <c r="R977" s="16">
        <v>2296</v>
      </c>
      <c r="S977" s="4"/>
    </row>
    <row r="978" spans="1:20" ht="12.75" customHeight="1" x14ac:dyDescent="0.2">
      <c r="A978" s="26" t="s">
        <v>20</v>
      </c>
      <c r="B978" s="26" t="s">
        <v>21</v>
      </c>
      <c r="C978" s="26" t="s">
        <v>22</v>
      </c>
      <c r="D978" s="26" t="s">
        <v>23</v>
      </c>
      <c r="E978" s="26" t="s">
        <v>24</v>
      </c>
      <c r="F978" s="26" t="s">
        <v>25</v>
      </c>
      <c r="G978" s="26" t="s">
        <v>26</v>
      </c>
      <c r="H978" s="26" t="s">
        <v>27</v>
      </c>
      <c r="I978" s="26" t="s">
        <v>28</v>
      </c>
      <c r="J978" s="26" t="s">
        <v>29</v>
      </c>
      <c r="K978" s="26" t="s">
        <v>30</v>
      </c>
      <c r="L978" s="26" t="s">
        <v>31</v>
      </c>
      <c r="M978" s="27" t="s">
        <v>32</v>
      </c>
      <c r="N978" s="28"/>
      <c r="O978" s="28"/>
      <c r="P978" s="28"/>
      <c r="Q978" s="29"/>
      <c r="R978" s="30" t="s">
        <v>33</v>
      </c>
      <c r="S978" s="31" t="s">
        <v>34</v>
      </c>
    </row>
    <row r="979" spans="1:20" x14ac:dyDescent="0.2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3" t="s">
        <v>35</v>
      </c>
      <c r="N979" s="30" t="s">
        <v>36</v>
      </c>
      <c r="O979" s="27" t="s">
        <v>37</v>
      </c>
      <c r="P979" s="28"/>
      <c r="Q979" s="29"/>
      <c r="R979" s="34"/>
      <c r="S979" s="35"/>
    </row>
    <row r="980" spans="1:20" ht="108" customHeight="1" x14ac:dyDescent="0.2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7"/>
      <c r="N980" s="38"/>
      <c r="O980" s="39" t="s">
        <v>38</v>
      </c>
      <c r="P980" s="40" t="s">
        <v>39</v>
      </c>
      <c r="Q980" s="41" t="s">
        <v>40</v>
      </c>
      <c r="R980" s="38"/>
      <c r="S980" s="35"/>
    </row>
    <row r="981" spans="1:20" ht="51" x14ac:dyDescent="0.2">
      <c r="A981" s="42">
        <v>1</v>
      </c>
      <c r="B981" s="42"/>
      <c r="C981" s="43" t="s">
        <v>213</v>
      </c>
      <c r="D981" s="43" t="s">
        <v>42</v>
      </c>
      <c r="E981" s="43" t="s">
        <v>138</v>
      </c>
      <c r="F981" s="43" t="s">
        <v>139</v>
      </c>
      <c r="G981" s="46" t="s">
        <v>140</v>
      </c>
      <c r="H981" s="46" t="s">
        <v>46</v>
      </c>
      <c r="I981" s="46">
        <v>87246</v>
      </c>
      <c r="J981" s="47">
        <f>I981/72</f>
        <v>1211.75</v>
      </c>
      <c r="K981" s="48">
        <v>10.8</v>
      </c>
      <c r="L981" s="49">
        <f>J981*K981</f>
        <v>13086.900000000001</v>
      </c>
      <c r="M981" s="59"/>
      <c r="N981" s="59"/>
      <c r="O981" s="59"/>
      <c r="P981" s="48"/>
      <c r="Q981" s="59"/>
      <c r="R981" s="49">
        <f>L981*10%</f>
        <v>1308.6900000000003</v>
      </c>
      <c r="S981" s="50">
        <f>R981+Q981+N981+M981+L981</f>
        <v>14395.590000000002</v>
      </c>
    </row>
    <row r="982" spans="1:20" s="51" customFormat="1" ht="51" x14ac:dyDescent="0.2">
      <c r="A982" s="42">
        <v>2</v>
      </c>
      <c r="B982" s="42"/>
      <c r="C982" s="43" t="s">
        <v>55</v>
      </c>
      <c r="D982" s="43" t="s">
        <v>42</v>
      </c>
      <c r="E982" s="43" t="s">
        <v>56</v>
      </c>
      <c r="F982" s="43" t="s">
        <v>57</v>
      </c>
      <c r="G982" s="45" t="s">
        <v>58</v>
      </c>
      <c r="H982" s="46" t="s">
        <v>46</v>
      </c>
      <c r="I982" s="46">
        <v>82468</v>
      </c>
      <c r="J982" s="47">
        <f>I982/72</f>
        <v>1145.3888888888889</v>
      </c>
      <c r="K982" s="48"/>
      <c r="L982" s="49"/>
      <c r="M982" s="49">
        <v>4424</v>
      </c>
      <c r="N982" s="49"/>
      <c r="O982" s="49"/>
      <c r="P982" s="48"/>
      <c r="Q982" s="49"/>
      <c r="R982" s="49"/>
      <c r="S982" s="50">
        <f>R982+Q982+N982+M982+L982</f>
        <v>4424</v>
      </c>
      <c r="T982" s="56"/>
    </row>
    <row r="983" spans="1:20" ht="76.5" x14ac:dyDescent="0.2">
      <c r="A983" s="42">
        <f>A982+1</f>
        <v>3</v>
      </c>
      <c r="B983" s="43"/>
      <c r="C983" s="43" t="s">
        <v>62</v>
      </c>
      <c r="D983" s="43" t="s">
        <v>42</v>
      </c>
      <c r="E983" s="44" t="s">
        <v>63</v>
      </c>
      <c r="F983" s="43" t="s">
        <v>64</v>
      </c>
      <c r="G983" s="45" t="s">
        <v>65</v>
      </c>
      <c r="H983" s="46" t="s">
        <v>46</v>
      </c>
      <c r="I983" s="46">
        <v>84061</v>
      </c>
      <c r="J983" s="47">
        <f t="shared" ref="J983:J1003" si="98">I983/72</f>
        <v>1167.5138888888889</v>
      </c>
      <c r="K983" s="48">
        <v>8.8000000000000007</v>
      </c>
      <c r="L983" s="49">
        <f t="shared" ref="L983:L1003" si="99">J983*K983</f>
        <v>10274.122222222224</v>
      </c>
      <c r="M983" s="49"/>
      <c r="N983" s="49"/>
      <c r="O983" s="49"/>
      <c r="P983" s="48"/>
      <c r="Q983" s="49"/>
      <c r="R983" s="49">
        <f t="shared" ref="R983:R1003" si="100">L983*10%</f>
        <v>1027.4122222222225</v>
      </c>
      <c r="S983" s="50">
        <f t="shared" ref="S983:S1003" si="101">R983+Q983+N983+M983+L983</f>
        <v>11301.534444444447</v>
      </c>
    </row>
    <row r="984" spans="1:20" s="51" customFormat="1" ht="51" x14ac:dyDescent="0.2">
      <c r="A984" s="42">
        <f t="shared" ref="A984:A1003" si="102">A983+1</f>
        <v>4</v>
      </c>
      <c r="B984" s="42"/>
      <c r="C984" s="43" t="s">
        <v>342</v>
      </c>
      <c r="D984" s="43" t="s">
        <v>42</v>
      </c>
      <c r="E984" s="43" t="s">
        <v>138</v>
      </c>
      <c r="F984" s="43" t="s">
        <v>147</v>
      </c>
      <c r="G984" s="45" t="s">
        <v>148</v>
      </c>
      <c r="H984" s="46" t="s">
        <v>46</v>
      </c>
      <c r="I984" s="46">
        <v>89016</v>
      </c>
      <c r="J984" s="47">
        <f t="shared" si="98"/>
        <v>1236.3333333333333</v>
      </c>
      <c r="K984" s="48">
        <v>10.8</v>
      </c>
      <c r="L984" s="49">
        <f t="shared" si="99"/>
        <v>13352.4</v>
      </c>
      <c r="M984" s="59"/>
      <c r="N984" s="59"/>
      <c r="O984" s="59"/>
      <c r="P984" s="48"/>
      <c r="Q984" s="59"/>
      <c r="R984" s="49">
        <f t="shared" si="100"/>
        <v>1335.24</v>
      </c>
      <c r="S984" s="50">
        <f t="shared" si="101"/>
        <v>14687.64</v>
      </c>
    </row>
    <row r="985" spans="1:20" s="51" customFormat="1" ht="51" x14ac:dyDescent="0.2">
      <c r="A985" s="42">
        <f t="shared" si="102"/>
        <v>5</v>
      </c>
      <c r="B985" s="42"/>
      <c r="C985" s="43" t="s">
        <v>202</v>
      </c>
      <c r="D985" s="43" t="s">
        <v>42</v>
      </c>
      <c r="E985" s="43" t="s">
        <v>48</v>
      </c>
      <c r="F985" s="43" t="s">
        <v>150</v>
      </c>
      <c r="G985" s="58" t="s">
        <v>151</v>
      </c>
      <c r="H985" s="46" t="s">
        <v>46</v>
      </c>
      <c r="I985" s="46">
        <v>84061</v>
      </c>
      <c r="J985" s="47">
        <f t="shared" si="98"/>
        <v>1167.5138888888889</v>
      </c>
      <c r="K985" s="48">
        <v>3.8</v>
      </c>
      <c r="L985" s="49">
        <f t="shared" si="99"/>
        <v>4436.5527777777779</v>
      </c>
      <c r="M985" s="59"/>
      <c r="N985" s="59"/>
      <c r="O985" s="59"/>
      <c r="P985" s="48"/>
      <c r="Q985" s="59"/>
      <c r="R985" s="49">
        <f t="shared" si="100"/>
        <v>443.65527777777783</v>
      </c>
      <c r="S985" s="50">
        <f t="shared" si="101"/>
        <v>4880.2080555555558</v>
      </c>
    </row>
    <row r="986" spans="1:20" s="51" customFormat="1" ht="76.5" x14ac:dyDescent="0.2">
      <c r="A986" s="42">
        <f t="shared" si="102"/>
        <v>6</v>
      </c>
      <c r="B986" s="43"/>
      <c r="C986" s="43" t="s">
        <v>156</v>
      </c>
      <c r="D986" s="43" t="s">
        <v>42</v>
      </c>
      <c r="E986" s="43" t="s">
        <v>157</v>
      </c>
      <c r="F986" s="43" t="s">
        <v>158</v>
      </c>
      <c r="G986" s="45" t="s">
        <v>159</v>
      </c>
      <c r="H986" s="46" t="s">
        <v>46</v>
      </c>
      <c r="I986" s="46">
        <v>90609</v>
      </c>
      <c r="J986" s="47">
        <f t="shared" si="98"/>
        <v>1258.4583333333333</v>
      </c>
      <c r="K986" s="48">
        <v>6.8</v>
      </c>
      <c r="L986" s="49">
        <f t="shared" si="99"/>
        <v>8557.5166666666664</v>
      </c>
      <c r="M986" s="59"/>
      <c r="N986" s="59"/>
      <c r="O986" s="59"/>
      <c r="P986" s="48"/>
      <c r="Q986" s="59"/>
      <c r="R986" s="49">
        <f t="shared" si="100"/>
        <v>855.75166666666667</v>
      </c>
      <c r="S986" s="50">
        <f t="shared" si="101"/>
        <v>9413.2683333333334</v>
      </c>
    </row>
    <row r="987" spans="1:20" ht="63.75" x14ac:dyDescent="0.2">
      <c r="A987" s="42">
        <f t="shared" si="102"/>
        <v>7</v>
      </c>
      <c r="B987" s="42"/>
      <c r="C987" s="43" t="s">
        <v>393</v>
      </c>
      <c r="D987" s="43" t="s">
        <v>42</v>
      </c>
      <c r="E987" s="43" t="s">
        <v>264</v>
      </c>
      <c r="F987" s="43" t="s">
        <v>265</v>
      </c>
      <c r="G987" s="45" t="s">
        <v>226</v>
      </c>
      <c r="H987" s="46" t="s">
        <v>46</v>
      </c>
      <c r="I987" s="46">
        <v>82468</v>
      </c>
      <c r="J987" s="47">
        <f t="shared" si="98"/>
        <v>1145.3888888888889</v>
      </c>
      <c r="K987" s="48">
        <v>11.5</v>
      </c>
      <c r="L987" s="49">
        <f t="shared" si="99"/>
        <v>13171.972222222223</v>
      </c>
      <c r="M987" s="59"/>
      <c r="N987" s="59"/>
      <c r="O987" s="59"/>
      <c r="P987" s="48"/>
      <c r="Q987" s="59"/>
      <c r="R987" s="49">
        <f t="shared" si="100"/>
        <v>1317.1972222222223</v>
      </c>
      <c r="S987" s="50">
        <f t="shared" si="101"/>
        <v>14489.169444444446</v>
      </c>
    </row>
    <row r="988" spans="1:20" s="51" customFormat="1" ht="72.75" customHeight="1" x14ac:dyDescent="0.2">
      <c r="A988" s="42">
        <f t="shared" si="102"/>
        <v>8</v>
      </c>
      <c r="B988" s="42"/>
      <c r="C988" s="43" t="s">
        <v>230</v>
      </c>
      <c r="D988" s="43" t="s">
        <v>42</v>
      </c>
      <c r="E988" s="44" t="s">
        <v>52</v>
      </c>
      <c r="F988" s="43" t="s">
        <v>231</v>
      </c>
      <c r="G988" s="45" t="s">
        <v>232</v>
      </c>
      <c r="H988" s="46" t="s">
        <v>46</v>
      </c>
      <c r="I988" s="46">
        <v>82468</v>
      </c>
      <c r="J988" s="47">
        <f t="shared" si="98"/>
        <v>1145.3888888888889</v>
      </c>
      <c r="K988" s="48">
        <v>6.4</v>
      </c>
      <c r="L988" s="49">
        <f t="shared" si="99"/>
        <v>7330.4888888888891</v>
      </c>
      <c r="M988" s="49"/>
      <c r="N988" s="49"/>
      <c r="O988" s="49"/>
      <c r="P988" s="48"/>
      <c r="Q988" s="49"/>
      <c r="R988" s="49">
        <f t="shared" si="100"/>
        <v>733.048888888889</v>
      </c>
      <c r="S988" s="50">
        <f t="shared" si="101"/>
        <v>8063.5377777777776</v>
      </c>
    </row>
    <row r="989" spans="1:20" ht="51" x14ac:dyDescent="0.2">
      <c r="A989" s="42">
        <f t="shared" si="102"/>
        <v>9</v>
      </c>
      <c r="B989" s="42"/>
      <c r="C989" s="43" t="s">
        <v>78</v>
      </c>
      <c r="D989" s="43" t="s">
        <v>42</v>
      </c>
      <c r="E989" s="43" t="s">
        <v>79</v>
      </c>
      <c r="F989" s="43" t="s">
        <v>80</v>
      </c>
      <c r="G989" s="45" t="s">
        <v>81</v>
      </c>
      <c r="H989" s="46" t="s">
        <v>46</v>
      </c>
      <c r="I989" s="46">
        <v>84061</v>
      </c>
      <c r="J989" s="47">
        <f t="shared" si="98"/>
        <v>1167.5138888888889</v>
      </c>
      <c r="K989" s="48">
        <v>4.5999999999999996</v>
      </c>
      <c r="L989" s="49">
        <f t="shared" si="99"/>
        <v>5370.5638888888889</v>
      </c>
      <c r="M989" s="49"/>
      <c r="N989" s="49"/>
      <c r="O989" s="49"/>
      <c r="P989" s="48"/>
      <c r="Q989" s="49"/>
      <c r="R989" s="49">
        <f t="shared" si="100"/>
        <v>537.05638888888893</v>
      </c>
      <c r="S989" s="50">
        <f t="shared" si="101"/>
        <v>5907.620277777778</v>
      </c>
    </row>
    <row r="990" spans="1:20" s="51" customFormat="1" ht="63.75" x14ac:dyDescent="0.2">
      <c r="A990" s="42">
        <f t="shared" si="102"/>
        <v>10</v>
      </c>
      <c r="B990" s="42"/>
      <c r="C990" s="43" t="s">
        <v>163</v>
      </c>
      <c r="D990" s="43" t="s">
        <v>42</v>
      </c>
      <c r="E990" s="43" t="s">
        <v>164</v>
      </c>
      <c r="F990" s="43" t="s">
        <v>165</v>
      </c>
      <c r="G990" s="45" t="s">
        <v>166</v>
      </c>
      <c r="H990" s="46" t="s">
        <v>46</v>
      </c>
      <c r="I990" s="46">
        <v>89016</v>
      </c>
      <c r="J990" s="47">
        <f t="shared" si="98"/>
        <v>1236.3333333333333</v>
      </c>
      <c r="K990" s="48">
        <v>3.2</v>
      </c>
      <c r="L990" s="49">
        <f t="shared" si="99"/>
        <v>3956.2666666666664</v>
      </c>
      <c r="M990" s="59"/>
      <c r="N990" s="59"/>
      <c r="O990" s="59"/>
      <c r="P990" s="48"/>
      <c r="Q990" s="59"/>
      <c r="R990" s="49">
        <f t="shared" si="100"/>
        <v>395.62666666666667</v>
      </c>
      <c r="S990" s="50">
        <f t="shared" si="101"/>
        <v>4351.8933333333334</v>
      </c>
    </row>
    <row r="991" spans="1:20" s="51" customFormat="1" ht="38.25" x14ac:dyDescent="0.2">
      <c r="A991" s="42">
        <f t="shared" si="102"/>
        <v>11</v>
      </c>
      <c r="B991" s="43"/>
      <c r="C991" s="43" t="s">
        <v>66</v>
      </c>
      <c r="D991" s="43" t="s">
        <v>42</v>
      </c>
      <c r="E991" s="44" t="s">
        <v>48</v>
      </c>
      <c r="F991" s="43" t="s">
        <v>394</v>
      </c>
      <c r="G991" s="45" t="s">
        <v>395</v>
      </c>
      <c r="H991" s="46" t="s">
        <v>46</v>
      </c>
      <c r="I991" s="46">
        <v>89016</v>
      </c>
      <c r="J991" s="47">
        <f t="shared" si="98"/>
        <v>1236.3333333333333</v>
      </c>
      <c r="K991" s="48">
        <v>2.6</v>
      </c>
      <c r="L991" s="49">
        <f t="shared" si="99"/>
        <v>3214.4666666666667</v>
      </c>
      <c r="M991" s="49"/>
      <c r="N991" s="49"/>
      <c r="O991" s="49"/>
      <c r="P991" s="48"/>
      <c r="Q991" s="49"/>
      <c r="R991" s="49">
        <f t="shared" si="100"/>
        <v>321.44666666666672</v>
      </c>
      <c r="S991" s="50">
        <f t="shared" si="101"/>
        <v>3535.9133333333334</v>
      </c>
    </row>
    <row r="992" spans="1:20" s="51" customFormat="1" ht="38.25" x14ac:dyDescent="0.2">
      <c r="A992" s="42">
        <f t="shared" si="102"/>
        <v>12</v>
      </c>
      <c r="B992" s="42"/>
      <c r="C992" s="43" t="s">
        <v>270</v>
      </c>
      <c r="D992" s="43" t="s">
        <v>42</v>
      </c>
      <c r="E992" s="43" t="s">
        <v>235</v>
      </c>
      <c r="F992" s="43" t="s">
        <v>271</v>
      </c>
      <c r="G992" s="45" t="s">
        <v>70</v>
      </c>
      <c r="H992" s="46" t="s">
        <v>46</v>
      </c>
      <c r="I992" s="46">
        <v>93971</v>
      </c>
      <c r="J992" s="47">
        <f t="shared" si="98"/>
        <v>1305.1527777777778</v>
      </c>
      <c r="K992" s="48">
        <v>16.399999999999999</v>
      </c>
      <c r="L992" s="49">
        <f t="shared" si="99"/>
        <v>21404.505555555555</v>
      </c>
      <c r="M992" s="49"/>
      <c r="N992" s="49"/>
      <c r="O992" s="49"/>
      <c r="P992" s="48"/>
      <c r="Q992" s="49"/>
      <c r="R992" s="49">
        <f t="shared" si="100"/>
        <v>2140.4505555555556</v>
      </c>
      <c r="S992" s="50">
        <f t="shared" si="101"/>
        <v>23544.956111111111</v>
      </c>
    </row>
    <row r="993" spans="1:20" s="51" customFormat="1" ht="51" x14ac:dyDescent="0.2">
      <c r="A993" s="42">
        <f t="shared" si="102"/>
        <v>13</v>
      </c>
      <c r="B993" s="42"/>
      <c r="C993" s="43" t="s">
        <v>272</v>
      </c>
      <c r="D993" s="43" t="s">
        <v>42</v>
      </c>
      <c r="E993" s="43" t="s">
        <v>48</v>
      </c>
      <c r="F993" s="64" t="s">
        <v>273</v>
      </c>
      <c r="G993" s="45" t="s">
        <v>274</v>
      </c>
      <c r="H993" s="46" t="s">
        <v>46</v>
      </c>
      <c r="I993" s="46">
        <v>89016</v>
      </c>
      <c r="J993" s="47">
        <f t="shared" si="98"/>
        <v>1236.3333333333333</v>
      </c>
      <c r="K993" s="48">
        <v>26.8</v>
      </c>
      <c r="L993" s="49">
        <f t="shared" si="99"/>
        <v>33133.73333333333</v>
      </c>
      <c r="M993" s="49"/>
      <c r="N993" s="49"/>
      <c r="O993" s="49"/>
      <c r="P993" s="48"/>
      <c r="Q993" s="49"/>
      <c r="R993" s="49">
        <f t="shared" si="100"/>
        <v>3313.373333333333</v>
      </c>
      <c r="S993" s="50">
        <f t="shared" si="101"/>
        <v>36447.106666666659</v>
      </c>
    </row>
    <row r="994" spans="1:20" s="51" customFormat="1" ht="89.25" x14ac:dyDescent="0.2">
      <c r="A994" s="42">
        <f t="shared" si="102"/>
        <v>14</v>
      </c>
      <c r="B994" s="42"/>
      <c r="C994" s="43" t="s">
        <v>209</v>
      </c>
      <c r="D994" s="43" t="s">
        <v>42</v>
      </c>
      <c r="E994" s="44" t="s">
        <v>52</v>
      </c>
      <c r="F994" s="43" t="s">
        <v>172</v>
      </c>
      <c r="G994" s="45" t="s">
        <v>173</v>
      </c>
      <c r="H994" s="46" t="s">
        <v>46</v>
      </c>
      <c r="I994" s="46">
        <v>79460</v>
      </c>
      <c r="J994" s="47">
        <f t="shared" si="98"/>
        <v>1103.6111111111111</v>
      </c>
      <c r="K994" s="48">
        <v>18.600000000000001</v>
      </c>
      <c r="L994" s="49">
        <f t="shared" si="99"/>
        <v>20527.166666666668</v>
      </c>
      <c r="M994" s="49"/>
      <c r="N994" s="49"/>
      <c r="O994" s="49"/>
      <c r="P994" s="48"/>
      <c r="Q994" s="49"/>
      <c r="R994" s="49">
        <f t="shared" si="100"/>
        <v>2052.7166666666667</v>
      </c>
      <c r="S994" s="50">
        <f t="shared" si="101"/>
        <v>22579.883333333335</v>
      </c>
    </row>
    <row r="995" spans="1:20" ht="76.5" x14ac:dyDescent="0.2">
      <c r="A995" s="42">
        <f t="shared" si="102"/>
        <v>15</v>
      </c>
      <c r="B995" s="42"/>
      <c r="C995" s="43" t="s">
        <v>305</v>
      </c>
      <c r="D995" s="43" t="s">
        <v>42</v>
      </c>
      <c r="E995" s="43" t="s">
        <v>306</v>
      </c>
      <c r="F995" s="43" t="s">
        <v>307</v>
      </c>
      <c r="G995" s="45" t="s">
        <v>308</v>
      </c>
      <c r="H995" s="46" t="s">
        <v>46</v>
      </c>
      <c r="I995" s="46">
        <v>92201</v>
      </c>
      <c r="J995" s="47">
        <f t="shared" si="98"/>
        <v>1280.5694444444443</v>
      </c>
      <c r="K995" s="48">
        <v>21.2</v>
      </c>
      <c r="L995" s="49">
        <f t="shared" si="99"/>
        <v>27148.072222222218</v>
      </c>
      <c r="M995" s="49"/>
      <c r="N995" s="49"/>
      <c r="O995" s="48"/>
      <c r="P995" s="49"/>
      <c r="Q995" s="49"/>
      <c r="R995" s="49">
        <f t="shared" si="100"/>
        <v>2714.8072222222218</v>
      </c>
      <c r="S995" s="50">
        <f t="shared" si="101"/>
        <v>29862.879444444439</v>
      </c>
    </row>
    <row r="996" spans="1:20" ht="51" x14ac:dyDescent="0.2">
      <c r="A996" s="42">
        <f t="shared" si="102"/>
        <v>16</v>
      </c>
      <c r="B996" s="42"/>
      <c r="C996" s="43" t="s">
        <v>238</v>
      </c>
      <c r="D996" s="43" t="s">
        <v>42</v>
      </c>
      <c r="E996" s="43" t="s">
        <v>48</v>
      </c>
      <c r="F996" s="43" t="s">
        <v>239</v>
      </c>
      <c r="G996" s="45" t="s">
        <v>240</v>
      </c>
      <c r="H996" s="46" t="s">
        <v>46</v>
      </c>
      <c r="I996" s="46">
        <v>92201</v>
      </c>
      <c r="J996" s="47">
        <f t="shared" si="98"/>
        <v>1280.5694444444443</v>
      </c>
      <c r="K996" s="48">
        <v>1.6</v>
      </c>
      <c r="L996" s="49">
        <f t="shared" si="99"/>
        <v>2048.911111111111</v>
      </c>
      <c r="M996" s="49"/>
      <c r="N996" s="49"/>
      <c r="O996" s="49"/>
      <c r="P996" s="48"/>
      <c r="Q996" s="49"/>
      <c r="R996" s="49">
        <f t="shared" si="100"/>
        <v>204.89111111111112</v>
      </c>
      <c r="S996" s="50">
        <f t="shared" si="101"/>
        <v>2253.8022222222221</v>
      </c>
    </row>
    <row r="997" spans="1:20" ht="38.25" x14ac:dyDescent="0.2">
      <c r="A997" s="42">
        <f t="shared" si="102"/>
        <v>17</v>
      </c>
      <c r="B997" s="42"/>
      <c r="C997" s="43" t="s">
        <v>55</v>
      </c>
      <c r="D997" s="43" t="s">
        <v>42</v>
      </c>
      <c r="E997" s="43" t="s">
        <v>90</v>
      </c>
      <c r="F997" s="43" t="s">
        <v>91</v>
      </c>
      <c r="G997" s="58" t="s">
        <v>92</v>
      </c>
      <c r="H997" s="46" t="s">
        <v>46</v>
      </c>
      <c r="I997" s="46">
        <v>85653</v>
      </c>
      <c r="J997" s="47">
        <f t="shared" si="98"/>
        <v>1189.625</v>
      </c>
      <c r="K997" s="48">
        <v>12</v>
      </c>
      <c r="L997" s="49">
        <f t="shared" si="99"/>
        <v>14275.5</v>
      </c>
      <c r="M997" s="49"/>
      <c r="N997" s="49"/>
      <c r="O997" s="49">
        <v>25</v>
      </c>
      <c r="P997" s="48">
        <v>12</v>
      </c>
      <c r="Q997" s="49">
        <f>17697*25%/72*P997</f>
        <v>737.375</v>
      </c>
      <c r="R997" s="49">
        <f t="shared" si="100"/>
        <v>1427.5500000000002</v>
      </c>
      <c r="S997" s="50">
        <f t="shared" si="101"/>
        <v>16440.424999999999</v>
      </c>
    </row>
    <row r="998" spans="1:20" ht="38.25" x14ac:dyDescent="0.2">
      <c r="A998" s="42">
        <f t="shared" si="102"/>
        <v>18</v>
      </c>
      <c r="B998" s="42"/>
      <c r="C998" s="43" t="s">
        <v>396</v>
      </c>
      <c r="D998" s="43" t="s">
        <v>42</v>
      </c>
      <c r="E998" s="43" t="s">
        <v>94</v>
      </c>
      <c r="F998" s="43" t="s">
        <v>95</v>
      </c>
      <c r="G998" s="45" t="s">
        <v>70</v>
      </c>
      <c r="H998" s="46" t="s">
        <v>46</v>
      </c>
      <c r="I998" s="46">
        <v>93971</v>
      </c>
      <c r="J998" s="47">
        <f t="shared" si="98"/>
        <v>1305.1527777777778</v>
      </c>
      <c r="K998" s="48">
        <v>28.4</v>
      </c>
      <c r="L998" s="49">
        <f t="shared" si="99"/>
        <v>37066.338888888888</v>
      </c>
      <c r="M998" s="49"/>
      <c r="N998" s="49"/>
      <c r="O998" s="49"/>
      <c r="P998" s="48"/>
      <c r="Q998" s="49"/>
      <c r="R998" s="49">
        <f t="shared" si="100"/>
        <v>3706.633888888889</v>
      </c>
      <c r="S998" s="50">
        <f t="shared" si="101"/>
        <v>40772.972777777773</v>
      </c>
    </row>
    <row r="999" spans="1:20" s="51" customFormat="1" ht="36" customHeight="1" x14ac:dyDescent="0.2">
      <c r="A999" s="42">
        <f t="shared" si="102"/>
        <v>19</v>
      </c>
      <c r="B999" s="42"/>
      <c r="C999" s="43" t="s">
        <v>62</v>
      </c>
      <c r="D999" s="43" t="s">
        <v>42</v>
      </c>
      <c r="E999" s="43" t="s">
        <v>43</v>
      </c>
      <c r="F999" s="43" t="s">
        <v>99</v>
      </c>
      <c r="G999" s="45" t="s">
        <v>100</v>
      </c>
      <c r="H999" s="46" t="s">
        <v>46</v>
      </c>
      <c r="I999" s="46">
        <v>92201</v>
      </c>
      <c r="J999" s="47">
        <f t="shared" si="98"/>
        <v>1280.5694444444443</v>
      </c>
      <c r="K999" s="48">
        <v>8.8000000000000007</v>
      </c>
      <c r="L999" s="49">
        <f t="shared" si="99"/>
        <v>11269.011111111111</v>
      </c>
      <c r="M999" s="49"/>
      <c r="N999" s="49"/>
      <c r="O999" s="49"/>
      <c r="P999" s="48"/>
      <c r="Q999" s="49"/>
      <c r="R999" s="49">
        <f t="shared" si="100"/>
        <v>1126.901111111111</v>
      </c>
      <c r="S999" s="50">
        <f t="shared" si="101"/>
        <v>12395.912222222221</v>
      </c>
      <c r="T999" s="56"/>
    </row>
    <row r="1000" spans="1:20" s="51" customFormat="1" ht="76.5" x14ac:dyDescent="0.2">
      <c r="A1000" s="42">
        <f t="shared" si="102"/>
        <v>20</v>
      </c>
      <c r="B1000" s="42"/>
      <c r="C1000" s="43" t="s">
        <v>184</v>
      </c>
      <c r="D1000" s="43" t="s">
        <v>42</v>
      </c>
      <c r="E1000" s="43" t="s">
        <v>160</v>
      </c>
      <c r="F1000" s="43" t="s">
        <v>185</v>
      </c>
      <c r="G1000" s="45" t="s">
        <v>186</v>
      </c>
      <c r="H1000" s="46" t="s">
        <v>46</v>
      </c>
      <c r="I1000" s="46">
        <v>87246</v>
      </c>
      <c r="J1000" s="47">
        <f t="shared" si="98"/>
        <v>1211.75</v>
      </c>
      <c r="K1000" s="48">
        <v>7.8</v>
      </c>
      <c r="L1000" s="49">
        <f t="shared" si="99"/>
        <v>9451.65</v>
      </c>
      <c r="M1000" s="49"/>
      <c r="N1000" s="49"/>
      <c r="O1000" s="49"/>
      <c r="P1000" s="48"/>
      <c r="Q1000" s="49"/>
      <c r="R1000" s="49">
        <f t="shared" si="100"/>
        <v>945.16499999999996</v>
      </c>
      <c r="S1000" s="50">
        <f t="shared" si="101"/>
        <v>10396.814999999999</v>
      </c>
    </row>
    <row r="1001" spans="1:20" s="51" customFormat="1" ht="38.25" x14ac:dyDescent="0.2">
      <c r="A1001" s="42">
        <f t="shared" si="102"/>
        <v>21</v>
      </c>
      <c r="B1001" s="43"/>
      <c r="C1001" s="43" t="s">
        <v>333</v>
      </c>
      <c r="D1001" s="43" t="s">
        <v>42</v>
      </c>
      <c r="E1001" s="43" t="s">
        <v>109</v>
      </c>
      <c r="F1001" s="43" t="s">
        <v>112</v>
      </c>
      <c r="G1001" s="45" t="s">
        <v>70</v>
      </c>
      <c r="H1001" s="46" t="s">
        <v>46</v>
      </c>
      <c r="I1001" s="46">
        <v>93971</v>
      </c>
      <c r="J1001" s="48">
        <f t="shared" si="98"/>
        <v>1305.1527777777778</v>
      </c>
      <c r="K1001" s="48">
        <v>2.4</v>
      </c>
      <c r="L1001" s="49">
        <f t="shared" si="99"/>
        <v>3132.3666666666668</v>
      </c>
      <c r="M1001" s="49"/>
      <c r="N1001" s="49"/>
      <c r="O1001" s="49"/>
      <c r="P1001" s="48"/>
      <c r="Q1001" s="49"/>
      <c r="R1001" s="49">
        <f t="shared" si="100"/>
        <v>313.23666666666668</v>
      </c>
      <c r="S1001" s="50">
        <f t="shared" si="101"/>
        <v>3445.6033333333335</v>
      </c>
    </row>
    <row r="1002" spans="1:20" s="51" customFormat="1" ht="50.25" customHeight="1" x14ac:dyDescent="0.2">
      <c r="A1002" s="42">
        <f t="shared" si="102"/>
        <v>22</v>
      </c>
      <c r="B1002" s="42"/>
      <c r="C1002" s="43" t="s">
        <v>113</v>
      </c>
      <c r="D1002" s="43" t="s">
        <v>42</v>
      </c>
      <c r="E1002" s="44" t="s">
        <v>52</v>
      </c>
      <c r="F1002" s="43" t="s">
        <v>114</v>
      </c>
      <c r="G1002" s="45" t="s">
        <v>115</v>
      </c>
      <c r="H1002" s="46" t="s">
        <v>46</v>
      </c>
      <c r="I1002" s="46">
        <v>90609</v>
      </c>
      <c r="J1002" s="47">
        <f t="shared" si="98"/>
        <v>1258.4583333333333</v>
      </c>
      <c r="K1002" s="48">
        <v>7.5</v>
      </c>
      <c r="L1002" s="49">
        <f t="shared" si="99"/>
        <v>9438.4375</v>
      </c>
      <c r="M1002" s="49"/>
      <c r="N1002" s="49"/>
      <c r="O1002" s="49"/>
      <c r="P1002" s="48"/>
      <c r="Q1002" s="49"/>
      <c r="R1002" s="49">
        <f t="shared" si="100"/>
        <v>943.84375</v>
      </c>
      <c r="S1002" s="50">
        <f t="shared" si="101"/>
        <v>10382.28125</v>
      </c>
    </row>
    <row r="1003" spans="1:20" ht="26.25" thickBot="1" x14ac:dyDescent="0.25">
      <c r="A1003" s="42">
        <f t="shared" si="102"/>
        <v>23</v>
      </c>
      <c r="B1003" s="63"/>
      <c r="C1003" s="102" t="s">
        <v>124</v>
      </c>
      <c r="D1003" s="103" t="s">
        <v>42</v>
      </c>
      <c r="E1003" s="102"/>
      <c r="F1003" s="102"/>
      <c r="G1003" s="65" t="s">
        <v>125</v>
      </c>
      <c r="H1003" s="66" t="s">
        <v>46</v>
      </c>
      <c r="I1003" s="66">
        <v>85653</v>
      </c>
      <c r="J1003" s="47">
        <f t="shared" si="98"/>
        <v>1189.625</v>
      </c>
      <c r="K1003" s="61">
        <v>8.8000000000000007</v>
      </c>
      <c r="L1003" s="49">
        <f t="shared" si="99"/>
        <v>10468.700000000001</v>
      </c>
      <c r="M1003" s="62"/>
      <c r="N1003" s="62"/>
      <c r="O1003" s="62"/>
      <c r="P1003" s="61"/>
      <c r="Q1003" s="62"/>
      <c r="R1003" s="49">
        <f t="shared" si="100"/>
        <v>1046.8700000000001</v>
      </c>
      <c r="S1003" s="50">
        <f t="shared" si="101"/>
        <v>11515.570000000002</v>
      </c>
    </row>
    <row r="1004" spans="1:20" ht="13.5" thickBot="1" x14ac:dyDescent="0.25">
      <c r="A1004" s="167" t="s">
        <v>126</v>
      </c>
      <c r="B1004" s="168"/>
      <c r="C1004" s="157"/>
      <c r="D1004" s="157"/>
      <c r="E1004" s="157"/>
      <c r="F1004" s="157"/>
      <c r="G1004" s="163"/>
      <c r="H1004" s="163"/>
      <c r="I1004" s="163"/>
      <c r="J1004" s="164"/>
      <c r="K1004" s="164">
        <f>SUM(K963:K1003)</f>
        <v>229.60000000000002</v>
      </c>
      <c r="L1004" s="165">
        <f>SUM(L963:L1003)</f>
        <v>282115.64305555553</v>
      </c>
      <c r="M1004" s="165">
        <f>SUM(M963:M1003)</f>
        <v>4424</v>
      </c>
      <c r="N1004" s="165">
        <f>SUM(N985:N1003)</f>
        <v>0</v>
      </c>
      <c r="O1004" s="165"/>
      <c r="P1004" s="164">
        <f>SUM(P981:P1003)</f>
        <v>12</v>
      </c>
      <c r="Q1004" s="165">
        <f>SUM(Q981:Q1003)</f>
        <v>737.375</v>
      </c>
      <c r="R1004" s="165">
        <f>SUM(R981:R1003)</f>
        <v>28211.564305555556</v>
      </c>
      <c r="S1004" s="74">
        <f>SUM(S981:S1003)</f>
        <v>315488.58236111113</v>
      </c>
    </row>
    <row r="1005" spans="1:20" x14ac:dyDescent="0.2">
      <c r="A1005" s="120"/>
      <c r="B1005" s="120"/>
      <c r="C1005" s="116"/>
      <c r="D1005" s="116"/>
      <c r="E1005" s="116"/>
      <c r="F1005" s="116"/>
      <c r="G1005" s="121"/>
      <c r="H1005" s="121"/>
      <c r="I1005" s="121"/>
      <c r="J1005" s="122"/>
      <c r="K1005" s="122"/>
      <c r="L1005" s="123"/>
      <c r="M1005" s="123"/>
      <c r="N1005" s="123"/>
      <c r="O1005" s="123"/>
      <c r="P1005" s="122"/>
      <c r="Q1005" s="123"/>
      <c r="R1005" s="123"/>
      <c r="S1005" s="123"/>
    </row>
    <row r="1006" spans="1:20" x14ac:dyDescent="0.2">
      <c r="A1006" s="83"/>
      <c r="B1006" s="83"/>
      <c r="C1006" s="83"/>
      <c r="D1006" s="83"/>
      <c r="E1006" s="83"/>
      <c r="F1006" s="83"/>
      <c r="R1006" s="124">
        <f>R975/R974*100</f>
        <v>89.285714285714292</v>
      </c>
      <c r="S1006" s="125">
        <f>S1004*R1006%</f>
        <v>281686.23425099207</v>
      </c>
    </row>
    <row r="1007" spans="1:20" x14ac:dyDescent="0.2">
      <c r="A1007" s="83"/>
      <c r="B1007" s="83"/>
      <c r="C1007" s="9" t="s">
        <v>127</v>
      </c>
      <c r="D1007" s="9"/>
      <c r="E1007" s="9"/>
      <c r="F1007" s="9"/>
      <c r="G1007" s="11"/>
      <c r="H1007" s="11"/>
      <c r="I1007" s="11"/>
      <c r="R1007" s="4">
        <f>R976/R974*100</f>
        <v>10.714285714285714</v>
      </c>
      <c r="S1007" s="125">
        <f>S1004-S1006</f>
        <v>33802.348110119055</v>
      </c>
    </row>
    <row r="1008" spans="1:20" x14ac:dyDescent="0.2">
      <c r="A1008" s="83"/>
      <c r="B1008" s="83"/>
      <c r="C1008" s="9"/>
      <c r="D1008" s="9"/>
      <c r="E1008" s="9"/>
      <c r="F1008" s="9"/>
      <c r="G1008" s="11"/>
      <c r="H1008" s="11"/>
      <c r="I1008" s="11"/>
      <c r="R1008" s="4">
        <f>SUM(R1006:R1007)</f>
        <v>100</v>
      </c>
      <c r="S1008" s="125">
        <f>SUM(S1006:S1007)</f>
        <v>315488.58236111113</v>
      </c>
    </row>
    <row r="1009" spans="1:19" x14ac:dyDescent="0.2">
      <c r="A1009" s="83"/>
      <c r="B1009" s="83"/>
      <c r="C1009" s="9" t="s">
        <v>216</v>
      </c>
      <c r="D1009" s="9"/>
      <c r="E1009" s="9"/>
      <c r="F1009" s="11"/>
      <c r="G1009" s="11"/>
      <c r="H1009" s="11"/>
      <c r="I1009" s="11"/>
    </row>
    <row r="1010" spans="1:19" x14ac:dyDescent="0.2">
      <c r="A1010" s="83"/>
      <c r="B1010" s="83"/>
      <c r="C1010" s="9"/>
      <c r="D1010" s="9"/>
      <c r="E1010" s="9"/>
      <c r="F1010" s="11"/>
      <c r="G1010" s="11"/>
      <c r="H1010" s="11"/>
      <c r="I1010" s="11"/>
    </row>
    <row r="1011" spans="1:19" x14ac:dyDescent="0.2">
      <c r="A1011" s="83"/>
      <c r="B1011" s="83"/>
      <c r="C1011" s="9"/>
      <c r="D1011" s="9"/>
      <c r="E1011" s="9"/>
      <c r="F1011" s="11"/>
      <c r="G1011" s="11"/>
      <c r="H1011" s="11"/>
      <c r="I1011" s="11"/>
    </row>
    <row r="1012" spans="1:19" x14ac:dyDescent="0.2">
      <c r="A1012" s="83"/>
      <c r="B1012" s="83"/>
      <c r="C1012" s="9"/>
      <c r="D1012" s="9"/>
      <c r="E1012" s="9"/>
      <c r="F1012" s="11"/>
      <c r="G1012" s="11"/>
      <c r="H1012" s="11"/>
      <c r="I1012" s="11"/>
    </row>
    <row r="1013" spans="1:19" x14ac:dyDescent="0.2">
      <c r="A1013" s="83"/>
      <c r="B1013" s="83"/>
      <c r="C1013" s="9"/>
      <c r="D1013" s="9"/>
      <c r="E1013" s="9"/>
      <c r="F1013" s="11"/>
      <c r="G1013" s="11"/>
      <c r="H1013" s="11"/>
      <c r="I1013" s="11"/>
    </row>
    <row r="1014" spans="1:19" x14ac:dyDescent="0.2">
      <c r="A1014" s="83"/>
      <c r="B1014" s="83"/>
      <c r="C1014" s="9"/>
      <c r="D1014" s="9"/>
      <c r="E1014" s="9"/>
      <c r="F1014" s="11"/>
      <c r="G1014" s="11"/>
      <c r="H1014" s="11"/>
      <c r="I1014" s="11"/>
    </row>
    <row r="1015" spans="1:19" x14ac:dyDescent="0.2">
      <c r="A1015" s="83"/>
      <c r="B1015" s="83"/>
      <c r="C1015" s="9"/>
      <c r="D1015" s="9"/>
      <c r="E1015" s="9"/>
      <c r="F1015" s="11"/>
      <c r="G1015" s="11"/>
      <c r="H1015" s="11"/>
      <c r="I1015" s="11"/>
    </row>
    <row r="1016" spans="1:19" x14ac:dyDescent="0.2">
      <c r="A1016" s="83"/>
      <c r="B1016" s="83"/>
      <c r="C1016" s="9"/>
      <c r="D1016" s="9"/>
      <c r="E1016" s="9"/>
      <c r="F1016" s="11"/>
      <c r="G1016" s="11"/>
      <c r="H1016" s="11"/>
      <c r="I1016" s="11"/>
    </row>
    <row r="1017" spans="1:19" x14ac:dyDescent="0.2">
      <c r="A1017" s="83"/>
      <c r="B1017" s="83"/>
      <c r="C1017" s="9"/>
      <c r="D1017" s="9"/>
      <c r="E1017" s="9"/>
      <c r="F1017" s="11"/>
      <c r="G1017" s="11"/>
      <c r="H1017" s="11"/>
      <c r="I1017" s="11"/>
    </row>
    <row r="1018" spans="1:19" x14ac:dyDescent="0.2">
      <c r="A1018" s="1" t="s">
        <v>0</v>
      </c>
      <c r="B1018" s="1"/>
      <c r="C1018" s="1"/>
      <c r="D1018" s="2"/>
      <c r="E1018" s="127" t="s">
        <v>397</v>
      </c>
      <c r="F1018" s="127"/>
      <c r="G1018" s="127"/>
      <c r="H1018" s="127"/>
      <c r="I1018" s="127"/>
      <c r="J1018" s="127"/>
      <c r="K1018" s="127"/>
      <c r="L1018" s="4"/>
      <c r="M1018" s="5"/>
      <c r="N1018" s="6" t="s">
        <v>2</v>
      </c>
      <c r="O1018" s="6"/>
      <c r="P1018" s="6"/>
      <c r="Q1018" s="6"/>
      <c r="R1018" s="6"/>
      <c r="S1018" s="6"/>
    </row>
    <row r="1019" spans="1:19" ht="37.5" customHeight="1" x14ac:dyDescent="0.2">
      <c r="A1019" s="8" t="s">
        <v>3</v>
      </c>
      <c r="B1019" s="8"/>
      <c r="C1019" s="8"/>
      <c r="D1019" s="2"/>
      <c r="E1019" s="2"/>
      <c r="F1019" s="9"/>
      <c r="G1019" s="10"/>
      <c r="H1019" s="11"/>
      <c r="I1019" s="11"/>
      <c r="J1019" s="5"/>
      <c r="K1019" s="5"/>
      <c r="L1019" s="4"/>
      <c r="N1019" s="12" t="s">
        <v>4</v>
      </c>
      <c r="O1019" s="12"/>
      <c r="P1019" s="12"/>
      <c r="Q1019" s="12"/>
      <c r="R1019" s="12"/>
      <c r="S1019" s="12"/>
    </row>
    <row r="1020" spans="1:19" x14ac:dyDescent="0.2">
      <c r="A1020" s="2"/>
      <c r="B1020" s="2"/>
      <c r="C1020" s="2"/>
      <c r="D1020" s="2"/>
      <c r="E1020" s="3" t="s">
        <v>5</v>
      </c>
      <c r="F1020" s="3"/>
      <c r="G1020" s="3"/>
      <c r="H1020" s="3"/>
      <c r="I1020" s="3"/>
      <c r="J1020" s="3"/>
      <c r="K1020" s="3"/>
      <c r="L1020" s="3"/>
      <c r="M1020" s="5"/>
      <c r="N1020" s="13"/>
      <c r="O1020" s="13"/>
      <c r="P1020" s="13"/>
      <c r="Q1020" s="14"/>
      <c r="R1020" s="15"/>
      <c r="S1020" s="16"/>
    </row>
    <row r="1021" spans="1:19" x14ac:dyDescent="0.2">
      <c r="A1021" s="3" t="s">
        <v>391</v>
      </c>
      <c r="B1021" s="3"/>
      <c r="C1021" s="3"/>
      <c r="D1021" s="3"/>
      <c r="E1021" s="2"/>
      <c r="F1021" s="9" t="s">
        <v>7</v>
      </c>
      <c r="G1021" s="9"/>
      <c r="H1021" s="9"/>
      <c r="I1021" s="9"/>
      <c r="J1021" s="5"/>
      <c r="K1021" s="5"/>
      <c r="L1021" s="4"/>
      <c r="M1021" s="5"/>
      <c r="N1021" s="17" t="s">
        <v>8</v>
      </c>
      <c r="O1021" s="17"/>
      <c r="P1021" s="17"/>
      <c r="Q1021" s="17"/>
      <c r="R1021" s="17"/>
      <c r="S1021" s="17"/>
    </row>
    <row r="1022" spans="1:19" x14ac:dyDescent="0.2">
      <c r="A1022" s="9"/>
      <c r="B1022" s="9"/>
      <c r="C1022" s="9"/>
      <c r="D1022" s="9"/>
      <c r="E1022" s="9"/>
      <c r="F1022" s="9"/>
      <c r="G1022" s="11"/>
      <c r="H1022" s="11"/>
      <c r="I1022" s="11"/>
      <c r="J1022" s="5"/>
      <c r="K1022" s="5"/>
      <c r="L1022" s="4"/>
      <c r="M1022" s="5"/>
      <c r="N1022" s="20"/>
      <c r="O1022" s="21"/>
      <c r="P1022" s="20"/>
      <c r="Q1022" s="20"/>
      <c r="R1022" s="20"/>
      <c r="S1022" s="4"/>
    </row>
    <row r="1023" spans="1:19" x14ac:dyDescent="0.2">
      <c r="A1023" s="9"/>
      <c r="B1023" s="9"/>
      <c r="C1023" s="9"/>
      <c r="D1023" s="9"/>
      <c r="E1023" s="9"/>
      <c r="F1023" s="2" t="s">
        <v>9</v>
      </c>
      <c r="G1023" s="9"/>
      <c r="H1023" s="9"/>
      <c r="I1023" s="9"/>
      <c r="J1023" s="9"/>
      <c r="K1023" s="5"/>
      <c r="L1023" s="4"/>
      <c r="M1023" s="5"/>
      <c r="N1023" s="4" t="s">
        <v>10</v>
      </c>
      <c r="O1023" s="5"/>
      <c r="P1023" s="4"/>
      <c r="Q1023" s="4"/>
      <c r="R1023" s="4"/>
      <c r="S1023" s="4"/>
    </row>
    <row r="1024" spans="1:19" x14ac:dyDescent="0.2">
      <c r="A1024" s="9"/>
      <c r="B1024" s="9"/>
      <c r="C1024" s="9"/>
      <c r="D1024" s="9"/>
      <c r="E1024" s="9"/>
      <c r="F1024" s="9"/>
      <c r="G1024" s="11"/>
      <c r="H1024" s="11"/>
      <c r="I1024" s="11"/>
      <c r="J1024" s="5"/>
      <c r="K1024" s="5"/>
      <c r="L1024" s="4"/>
      <c r="M1024" s="5"/>
      <c r="N1024" s="4" t="s">
        <v>11</v>
      </c>
      <c r="O1024" s="5"/>
      <c r="P1024" s="4"/>
      <c r="Q1024" s="4"/>
      <c r="R1024" s="16" t="s">
        <v>12</v>
      </c>
      <c r="S1024" s="4"/>
    </row>
    <row r="1025" spans="1:19" x14ac:dyDescent="0.2">
      <c r="A1025" s="9"/>
      <c r="B1025" s="9"/>
      <c r="C1025" s="9"/>
      <c r="D1025" s="9"/>
      <c r="E1025" s="9"/>
      <c r="F1025" s="9"/>
      <c r="G1025" s="11"/>
      <c r="H1025" s="11"/>
      <c r="I1025" s="11"/>
      <c r="J1025" s="5"/>
      <c r="K1025" s="5"/>
      <c r="L1025" s="4"/>
      <c r="M1025" s="5"/>
      <c r="N1025" s="23" t="s">
        <v>398</v>
      </c>
      <c r="O1025" s="23"/>
      <c r="P1025" s="23"/>
      <c r="Q1025" s="23"/>
      <c r="R1025" s="23"/>
      <c r="S1025" s="23"/>
    </row>
    <row r="1026" spans="1:19" ht="39" customHeight="1" x14ac:dyDescent="0.2">
      <c r="A1026" s="9"/>
      <c r="B1026" s="9"/>
      <c r="C1026" s="9"/>
      <c r="D1026" s="9"/>
      <c r="E1026" s="9"/>
      <c r="F1026" s="9"/>
      <c r="G1026" s="11"/>
      <c r="H1026" s="11"/>
      <c r="I1026" s="11"/>
      <c r="J1026" s="5"/>
      <c r="K1026" s="5"/>
      <c r="L1026" s="4"/>
      <c r="M1026" s="5"/>
      <c r="N1026" s="23"/>
      <c r="O1026" s="23"/>
      <c r="P1026" s="23"/>
      <c r="Q1026" s="23"/>
      <c r="R1026" s="23"/>
      <c r="S1026" s="23"/>
    </row>
    <row r="1027" spans="1:19" x14ac:dyDescent="0.2">
      <c r="A1027" s="9"/>
      <c r="B1027" s="9"/>
      <c r="C1027" s="9"/>
      <c r="D1027" s="9"/>
      <c r="E1027" s="9"/>
      <c r="F1027" s="9"/>
      <c r="G1027" s="11"/>
      <c r="H1027" s="11"/>
      <c r="I1027" s="11"/>
      <c r="J1027" s="5"/>
      <c r="K1027" s="5"/>
      <c r="L1027" s="4"/>
      <c r="M1027" s="5"/>
      <c r="N1027" s="23" t="s">
        <v>14</v>
      </c>
      <c r="O1027" s="23"/>
      <c r="P1027" s="23"/>
      <c r="Q1027" s="23"/>
      <c r="R1027" s="24">
        <v>1</v>
      </c>
      <c r="S1027" s="4"/>
    </row>
    <row r="1028" spans="1:19" x14ac:dyDescent="0.2">
      <c r="A1028" s="9"/>
      <c r="B1028" s="9"/>
      <c r="C1028" s="9"/>
      <c r="D1028" s="9"/>
      <c r="E1028" s="9"/>
      <c r="F1028" s="9"/>
      <c r="G1028" s="11"/>
      <c r="H1028" s="11"/>
      <c r="I1028" s="11"/>
      <c r="J1028" s="5"/>
      <c r="K1028" s="5"/>
      <c r="L1028" s="4"/>
      <c r="M1028" s="5"/>
      <c r="N1028" s="4" t="s">
        <v>15</v>
      </c>
      <c r="O1028" s="5"/>
      <c r="P1028" s="4"/>
      <c r="Q1028" s="4"/>
      <c r="R1028" s="101">
        <v>3</v>
      </c>
      <c r="S1028" s="4"/>
    </row>
    <row r="1029" spans="1:19" x14ac:dyDescent="0.2">
      <c r="A1029" s="9"/>
      <c r="B1029" s="9"/>
      <c r="C1029" s="9"/>
      <c r="D1029" s="9"/>
      <c r="E1029" s="9"/>
      <c r="F1029" s="9"/>
      <c r="G1029" s="11"/>
      <c r="H1029" s="11"/>
      <c r="I1029" s="11"/>
      <c r="J1029" s="5"/>
      <c r="K1029" s="5"/>
      <c r="L1029" s="4"/>
      <c r="M1029" s="5"/>
      <c r="N1029" s="4" t="s">
        <v>16</v>
      </c>
      <c r="O1029" s="5"/>
      <c r="P1029" s="4"/>
      <c r="Q1029" s="4"/>
      <c r="R1029" s="16">
        <v>26</v>
      </c>
      <c r="S1029" s="4"/>
    </row>
    <row r="1030" spans="1:19" x14ac:dyDescent="0.2">
      <c r="A1030" s="9"/>
      <c r="B1030" s="9"/>
      <c r="C1030" s="9"/>
      <c r="D1030" s="9"/>
      <c r="E1030" s="9"/>
      <c r="F1030" s="9"/>
      <c r="G1030" s="11"/>
      <c r="H1030" s="11"/>
      <c r="I1030" s="11"/>
      <c r="J1030" s="5"/>
      <c r="K1030" s="5"/>
      <c r="L1030" s="4"/>
      <c r="M1030" s="5"/>
      <c r="N1030" s="4" t="s">
        <v>17</v>
      </c>
      <c r="O1030" s="5"/>
      <c r="P1030" s="4"/>
      <c r="Q1030" s="4"/>
      <c r="R1030" s="25">
        <v>25</v>
      </c>
      <c r="S1030" s="4"/>
    </row>
    <row r="1031" spans="1:19" x14ac:dyDescent="0.2">
      <c r="A1031" s="9"/>
      <c r="B1031" s="9"/>
      <c r="C1031" s="9"/>
      <c r="D1031" s="9"/>
      <c r="E1031" s="9"/>
      <c r="F1031" s="9"/>
      <c r="G1031" s="11"/>
      <c r="H1031" s="11"/>
      <c r="I1031" s="11"/>
      <c r="J1031" s="5"/>
      <c r="K1031" s="5"/>
      <c r="L1031" s="4"/>
      <c r="M1031" s="5"/>
      <c r="N1031" s="4" t="s">
        <v>18</v>
      </c>
      <c r="O1031" s="5"/>
      <c r="P1031" s="4"/>
      <c r="Q1031" s="4"/>
      <c r="R1031" s="16">
        <v>1</v>
      </c>
      <c r="S1031" s="4"/>
    </row>
    <row r="1032" spans="1:19" x14ac:dyDescent="0.2">
      <c r="A1032" s="9"/>
      <c r="B1032" s="9"/>
      <c r="C1032" s="9"/>
      <c r="D1032" s="9"/>
      <c r="E1032" s="9"/>
      <c r="F1032" s="9"/>
      <c r="G1032" s="11"/>
      <c r="H1032" s="11"/>
      <c r="I1032" s="11"/>
      <c r="J1032" s="5"/>
      <c r="K1032" s="5"/>
      <c r="L1032" s="4"/>
      <c r="M1032" s="5"/>
      <c r="N1032" s="4" t="s">
        <v>19</v>
      </c>
      <c r="O1032" s="5"/>
      <c r="P1032" s="4"/>
      <c r="Q1032" s="4"/>
      <c r="R1032" s="16">
        <v>2524</v>
      </c>
      <c r="S1032" s="4"/>
    </row>
    <row r="1033" spans="1:19" ht="12.75" customHeight="1" x14ac:dyDescent="0.2">
      <c r="A1033" s="26" t="s">
        <v>20</v>
      </c>
      <c r="B1033" s="26" t="s">
        <v>21</v>
      </c>
      <c r="C1033" s="26" t="s">
        <v>22</v>
      </c>
      <c r="D1033" s="26" t="s">
        <v>23</v>
      </c>
      <c r="E1033" s="26" t="s">
        <v>24</v>
      </c>
      <c r="F1033" s="26" t="s">
        <v>25</v>
      </c>
      <c r="G1033" s="26" t="s">
        <v>26</v>
      </c>
      <c r="H1033" s="26" t="s">
        <v>27</v>
      </c>
      <c r="I1033" s="26" t="s">
        <v>28</v>
      </c>
      <c r="J1033" s="26" t="s">
        <v>29</v>
      </c>
      <c r="K1033" s="26" t="s">
        <v>30</v>
      </c>
      <c r="L1033" s="26" t="s">
        <v>31</v>
      </c>
      <c r="M1033" s="27" t="s">
        <v>32</v>
      </c>
      <c r="N1033" s="28"/>
      <c r="O1033" s="28"/>
      <c r="P1033" s="28"/>
      <c r="Q1033" s="29"/>
      <c r="R1033" s="30" t="s">
        <v>33</v>
      </c>
      <c r="S1033" s="31" t="s">
        <v>34</v>
      </c>
    </row>
    <row r="1034" spans="1:19" x14ac:dyDescent="0.2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3" t="s">
        <v>35</v>
      </c>
      <c r="N1034" s="30" t="s">
        <v>36</v>
      </c>
      <c r="O1034" s="27" t="s">
        <v>37</v>
      </c>
      <c r="P1034" s="28"/>
      <c r="Q1034" s="29"/>
      <c r="R1034" s="34"/>
      <c r="S1034" s="35"/>
    </row>
    <row r="1035" spans="1:19" ht="96.75" customHeight="1" x14ac:dyDescent="0.2">
      <c r="A1035" s="36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7"/>
      <c r="N1035" s="38"/>
      <c r="O1035" s="39" t="s">
        <v>38</v>
      </c>
      <c r="P1035" s="40" t="s">
        <v>39</v>
      </c>
      <c r="Q1035" s="41" t="s">
        <v>40</v>
      </c>
      <c r="R1035" s="38"/>
      <c r="S1035" s="35"/>
    </row>
    <row r="1036" spans="1:19" ht="38.25" x14ac:dyDescent="0.2">
      <c r="A1036" s="42">
        <v>1</v>
      </c>
      <c r="B1036" s="42"/>
      <c r="C1036" s="43" t="s">
        <v>339</v>
      </c>
      <c r="D1036" s="43" t="s">
        <v>42</v>
      </c>
      <c r="E1036" s="43" t="s">
        <v>135</v>
      </c>
      <c r="F1036" s="43" t="s">
        <v>136</v>
      </c>
      <c r="G1036" s="45" t="s">
        <v>70</v>
      </c>
      <c r="H1036" s="46" t="s">
        <v>46</v>
      </c>
      <c r="I1036" s="46">
        <v>93971</v>
      </c>
      <c r="J1036" s="47">
        <f t="shared" ref="J1036:J1043" si="103">I1036/72</f>
        <v>1305.1527777777778</v>
      </c>
      <c r="K1036" s="48">
        <v>6.8</v>
      </c>
      <c r="L1036" s="49">
        <f t="shared" ref="L1036:L1052" si="104">J1036*K1036</f>
        <v>8875.0388888888883</v>
      </c>
      <c r="M1036" s="59"/>
      <c r="N1036" s="59"/>
      <c r="O1036" s="59">
        <v>20</v>
      </c>
      <c r="P1036" s="48">
        <v>6.8</v>
      </c>
      <c r="Q1036" s="49">
        <f>17697*20%/72*P1036</f>
        <v>334.27666666666664</v>
      </c>
      <c r="R1036" s="49">
        <f t="shared" ref="R1036:R1052" si="105">L1036*10%</f>
        <v>887.50388888888892</v>
      </c>
      <c r="S1036" s="50">
        <f t="shared" ref="S1036:S1052" si="106">R1036+Q1036+N1036+M1036+L1036</f>
        <v>10096.819444444443</v>
      </c>
    </row>
    <row r="1037" spans="1:19" s="51" customFormat="1" ht="51" x14ac:dyDescent="0.2">
      <c r="A1037" s="42">
        <f>A1036+1</f>
        <v>2</v>
      </c>
      <c r="B1037" s="42"/>
      <c r="C1037" s="43" t="s">
        <v>105</v>
      </c>
      <c r="D1037" s="43" t="s">
        <v>42</v>
      </c>
      <c r="E1037" s="43" t="s">
        <v>43</v>
      </c>
      <c r="F1037" s="43" t="s">
        <v>258</v>
      </c>
      <c r="G1037" s="45" t="s">
        <v>259</v>
      </c>
      <c r="H1037" s="46" t="s">
        <v>46</v>
      </c>
      <c r="I1037" s="46">
        <v>92201</v>
      </c>
      <c r="J1037" s="47">
        <f t="shared" si="103"/>
        <v>1280.5694444444443</v>
      </c>
      <c r="K1037" s="48">
        <v>4.5999999999999996</v>
      </c>
      <c r="L1037" s="49">
        <f t="shared" si="104"/>
        <v>5890.6194444444436</v>
      </c>
      <c r="M1037" s="59"/>
      <c r="N1037" s="59"/>
      <c r="O1037" s="59"/>
      <c r="P1037" s="48"/>
      <c r="Q1037" s="59"/>
      <c r="R1037" s="49">
        <f t="shared" si="105"/>
        <v>589.06194444444441</v>
      </c>
      <c r="S1037" s="50">
        <f t="shared" si="106"/>
        <v>6479.6813888888883</v>
      </c>
    </row>
    <row r="1038" spans="1:19" s="51" customFormat="1" ht="38.25" x14ac:dyDescent="0.2">
      <c r="A1038" s="42">
        <f t="shared" ref="A1038:A1052" si="107">A1037+1</f>
        <v>3</v>
      </c>
      <c r="B1038" s="42"/>
      <c r="C1038" s="43" t="s">
        <v>66</v>
      </c>
      <c r="D1038" s="43" t="s">
        <v>42</v>
      </c>
      <c r="E1038" s="43" t="s">
        <v>48</v>
      </c>
      <c r="F1038" s="43" t="s">
        <v>67</v>
      </c>
      <c r="G1038" s="45" t="s">
        <v>68</v>
      </c>
      <c r="H1038" s="46" t="s">
        <v>46</v>
      </c>
      <c r="I1038" s="46">
        <v>92201</v>
      </c>
      <c r="J1038" s="47">
        <f t="shared" si="103"/>
        <v>1280.5694444444443</v>
      </c>
      <c r="K1038" s="48">
        <v>3.4</v>
      </c>
      <c r="L1038" s="49">
        <f t="shared" si="104"/>
        <v>4353.9361111111102</v>
      </c>
      <c r="M1038" s="49"/>
      <c r="N1038" s="49"/>
      <c r="O1038" s="49"/>
      <c r="P1038" s="48"/>
      <c r="Q1038" s="49"/>
      <c r="R1038" s="49">
        <f t="shared" si="105"/>
        <v>435.39361111111106</v>
      </c>
      <c r="S1038" s="50">
        <f t="shared" si="106"/>
        <v>4789.3297222222209</v>
      </c>
    </row>
    <row r="1039" spans="1:19" ht="76.5" x14ac:dyDescent="0.2">
      <c r="A1039" s="42">
        <f t="shared" si="107"/>
        <v>4</v>
      </c>
      <c r="B1039" s="42"/>
      <c r="C1039" s="43" t="s">
        <v>219</v>
      </c>
      <c r="D1039" s="43" t="s">
        <v>42</v>
      </c>
      <c r="E1039" s="43" t="s">
        <v>352</v>
      </c>
      <c r="F1039" s="43" t="s">
        <v>353</v>
      </c>
      <c r="G1039" s="45" t="s">
        <v>89</v>
      </c>
      <c r="H1039" s="46" t="s">
        <v>46</v>
      </c>
      <c r="I1039" s="46">
        <v>80875</v>
      </c>
      <c r="J1039" s="47">
        <f t="shared" si="103"/>
        <v>1123.2638888888889</v>
      </c>
      <c r="K1039" s="57">
        <v>3.6</v>
      </c>
      <c r="L1039" s="49">
        <f t="shared" si="104"/>
        <v>4043.75</v>
      </c>
      <c r="M1039" s="54"/>
      <c r="N1039" s="54"/>
      <c r="O1039" s="49"/>
      <c r="P1039" s="48"/>
      <c r="Q1039" s="49"/>
      <c r="R1039" s="49">
        <f t="shared" si="105"/>
        <v>404.375</v>
      </c>
      <c r="S1039" s="50">
        <f t="shared" si="106"/>
        <v>4448.125</v>
      </c>
    </row>
    <row r="1040" spans="1:19" s="51" customFormat="1" ht="37.5" customHeight="1" x14ac:dyDescent="0.2">
      <c r="A1040" s="42">
        <f t="shared" si="107"/>
        <v>5</v>
      </c>
      <c r="B1040" s="42"/>
      <c r="C1040" s="43" t="s">
        <v>71</v>
      </c>
      <c r="D1040" s="43" t="s">
        <v>42</v>
      </c>
      <c r="E1040" s="43" t="s">
        <v>48</v>
      </c>
      <c r="F1040" s="43" t="s">
        <v>167</v>
      </c>
      <c r="G1040" s="45" t="s">
        <v>168</v>
      </c>
      <c r="H1040" s="46" t="s">
        <v>46</v>
      </c>
      <c r="I1040" s="46">
        <v>90609</v>
      </c>
      <c r="J1040" s="47">
        <f t="shared" si="103"/>
        <v>1258.4583333333333</v>
      </c>
      <c r="K1040" s="48">
        <v>6.8</v>
      </c>
      <c r="L1040" s="49">
        <f t="shared" si="104"/>
        <v>8557.5166666666664</v>
      </c>
      <c r="M1040" s="49"/>
      <c r="N1040" s="49"/>
      <c r="O1040" s="49">
        <v>20</v>
      </c>
      <c r="P1040" s="48">
        <v>6.8</v>
      </c>
      <c r="Q1040" s="49">
        <f>17697*20%/72*P1040</f>
        <v>334.27666666666664</v>
      </c>
      <c r="R1040" s="49">
        <f t="shared" si="105"/>
        <v>855.75166666666667</v>
      </c>
      <c r="S1040" s="50">
        <f t="shared" si="106"/>
        <v>9747.5450000000001</v>
      </c>
    </row>
    <row r="1041" spans="1:19" ht="38.25" x14ac:dyDescent="0.2">
      <c r="A1041" s="42">
        <f t="shared" si="107"/>
        <v>6</v>
      </c>
      <c r="B1041" s="42"/>
      <c r="C1041" s="43" t="s">
        <v>270</v>
      </c>
      <c r="D1041" s="43" t="s">
        <v>42</v>
      </c>
      <c r="E1041" s="43" t="s">
        <v>235</v>
      </c>
      <c r="F1041" s="43" t="s">
        <v>271</v>
      </c>
      <c r="G1041" s="45" t="s">
        <v>70</v>
      </c>
      <c r="H1041" s="46" t="s">
        <v>46</v>
      </c>
      <c r="I1041" s="46">
        <v>93971</v>
      </c>
      <c r="J1041" s="47">
        <f t="shared" si="103"/>
        <v>1305.1527777777778</v>
      </c>
      <c r="K1041" s="48">
        <v>28.8</v>
      </c>
      <c r="L1041" s="49">
        <f t="shared" si="104"/>
        <v>37588.400000000001</v>
      </c>
      <c r="M1041" s="49"/>
      <c r="N1041" s="49"/>
      <c r="O1041" s="49"/>
      <c r="P1041" s="48"/>
      <c r="Q1041" s="49"/>
      <c r="R1041" s="49">
        <f t="shared" si="105"/>
        <v>3758.84</v>
      </c>
      <c r="S1041" s="50">
        <f t="shared" si="106"/>
        <v>41347.240000000005</v>
      </c>
    </row>
    <row r="1042" spans="1:19" ht="51" x14ac:dyDescent="0.2">
      <c r="A1042" s="42">
        <f t="shared" si="107"/>
        <v>7</v>
      </c>
      <c r="B1042" s="42"/>
      <c r="C1042" s="43" t="s">
        <v>272</v>
      </c>
      <c r="D1042" s="43" t="s">
        <v>42</v>
      </c>
      <c r="E1042" s="43" t="s">
        <v>48</v>
      </c>
      <c r="F1042" s="64" t="s">
        <v>273</v>
      </c>
      <c r="G1042" s="45" t="s">
        <v>274</v>
      </c>
      <c r="H1042" s="46" t="s">
        <v>46</v>
      </c>
      <c r="I1042" s="46">
        <v>89016</v>
      </c>
      <c r="J1042" s="47">
        <f t="shared" si="103"/>
        <v>1236.3333333333333</v>
      </c>
      <c r="K1042" s="48">
        <v>39.4</v>
      </c>
      <c r="L1042" s="49">
        <f t="shared" si="104"/>
        <v>48711.533333333326</v>
      </c>
      <c r="M1042" s="49"/>
      <c r="N1042" s="49"/>
      <c r="O1042" s="49"/>
      <c r="P1042" s="48"/>
      <c r="Q1042" s="49"/>
      <c r="R1042" s="49">
        <f t="shared" si="105"/>
        <v>4871.1533333333327</v>
      </c>
      <c r="S1042" s="50">
        <f t="shared" si="106"/>
        <v>53582.686666666661</v>
      </c>
    </row>
    <row r="1043" spans="1:19" s="51" customFormat="1" ht="61.5" customHeight="1" x14ac:dyDescent="0.2">
      <c r="A1043" s="42">
        <f t="shared" si="107"/>
        <v>8</v>
      </c>
      <c r="B1043" s="42"/>
      <c r="C1043" s="43" t="s">
        <v>329</v>
      </c>
      <c r="D1043" s="43" t="s">
        <v>42</v>
      </c>
      <c r="E1043" s="43" t="s">
        <v>175</v>
      </c>
      <c r="F1043" s="43" t="s">
        <v>176</v>
      </c>
      <c r="G1043" s="45" t="s">
        <v>177</v>
      </c>
      <c r="H1043" s="46" t="s">
        <v>46</v>
      </c>
      <c r="I1043" s="46">
        <v>80875</v>
      </c>
      <c r="J1043" s="47">
        <f t="shared" si="103"/>
        <v>1123.2638888888889</v>
      </c>
      <c r="K1043" s="48">
        <v>14.4</v>
      </c>
      <c r="L1043" s="49">
        <f t="shared" si="104"/>
        <v>16175</v>
      </c>
      <c r="M1043" s="49"/>
      <c r="N1043" s="49"/>
      <c r="O1043" s="49"/>
      <c r="P1043" s="48"/>
      <c r="Q1043" s="49"/>
      <c r="R1043" s="49">
        <f t="shared" si="105"/>
        <v>1617.5</v>
      </c>
      <c r="S1043" s="50">
        <f t="shared" si="106"/>
        <v>17792.5</v>
      </c>
    </row>
    <row r="1044" spans="1:19" s="51" customFormat="1" ht="51" x14ac:dyDescent="0.2">
      <c r="A1044" s="42">
        <f t="shared" si="107"/>
        <v>9</v>
      </c>
      <c r="B1044" s="43"/>
      <c r="C1044" s="44" t="s">
        <v>399</v>
      </c>
      <c r="D1044" s="43" t="s">
        <v>42</v>
      </c>
      <c r="E1044" s="43" t="s">
        <v>235</v>
      </c>
      <c r="F1044" s="43" t="s">
        <v>236</v>
      </c>
      <c r="G1044" s="45" t="s">
        <v>237</v>
      </c>
      <c r="H1044" s="46" t="s">
        <v>46</v>
      </c>
      <c r="I1044" s="46">
        <v>92201</v>
      </c>
      <c r="J1044" s="47">
        <v>1093.7777777777778</v>
      </c>
      <c r="K1044" s="48">
        <v>36.200000000000003</v>
      </c>
      <c r="L1044" s="49">
        <f t="shared" si="104"/>
        <v>39594.755555555559</v>
      </c>
      <c r="M1044" s="49"/>
      <c r="N1044" s="49"/>
      <c r="O1044" s="49"/>
      <c r="P1044" s="48"/>
      <c r="Q1044" s="49"/>
      <c r="R1044" s="49">
        <f t="shared" si="105"/>
        <v>3959.4755555555562</v>
      </c>
      <c r="S1044" s="50">
        <f t="shared" si="106"/>
        <v>43554.231111111112</v>
      </c>
    </row>
    <row r="1045" spans="1:19" ht="76.5" x14ac:dyDescent="0.2">
      <c r="A1045" s="42">
        <f t="shared" si="107"/>
        <v>10</v>
      </c>
      <c r="B1045" s="42"/>
      <c r="C1045" s="43" t="s">
        <v>305</v>
      </c>
      <c r="D1045" s="43" t="s">
        <v>42</v>
      </c>
      <c r="E1045" s="43" t="s">
        <v>306</v>
      </c>
      <c r="F1045" s="43" t="s">
        <v>307</v>
      </c>
      <c r="G1045" s="45" t="s">
        <v>308</v>
      </c>
      <c r="H1045" s="46" t="s">
        <v>46</v>
      </c>
      <c r="I1045" s="46">
        <v>92201</v>
      </c>
      <c r="J1045" s="47">
        <f t="shared" ref="J1045:J1052" si="108">I1045/72</f>
        <v>1280.5694444444443</v>
      </c>
      <c r="K1045" s="48">
        <v>52</v>
      </c>
      <c r="L1045" s="49">
        <f t="shared" si="104"/>
        <v>66589.611111111109</v>
      </c>
      <c r="M1045" s="49">
        <v>4424</v>
      </c>
      <c r="N1045" s="49"/>
      <c r="O1045" s="48"/>
      <c r="P1045" s="49"/>
      <c r="Q1045" s="49"/>
      <c r="R1045" s="49">
        <f t="shared" si="105"/>
        <v>6658.9611111111117</v>
      </c>
      <c r="S1045" s="50">
        <f t="shared" si="106"/>
        <v>77672.572222222225</v>
      </c>
    </row>
    <row r="1046" spans="1:19" ht="51" x14ac:dyDescent="0.2">
      <c r="A1046" s="42">
        <f t="shared" si="107"/>
        <v>11</v>
      </c>
      <c r="B1046" s="42"/>
      <c r="C1046" s="43" t="s">
        <v>62</v>
      </c>
      <c r="D1046" s="43" t="s">
        <v>42</v>
      </c>
      <c r="E1046" s="43" t="s">
        <v>43</v>
      </c>
      <c r="F1046" s="43" t="s">
        <v>88</v>
      </c>
      <c r="G1046" s="45" t="s">
        <v>89</v>
      </c>
      <c r="H1046" s="60" t="s">
        <v>46</v>
      </c>
      <c r="I1046" s="46">
        <v>80875</v>
      </c>
      <c r="J1046" s="47">
        <f t="shared" si="108"/>
        <v>1123.2638888888889</v>
      </c>
      <c r="K1046" s="48">
        <v>3.2</v>
      </c>
      <c r="L1046" s="49">
        <f t="shared" si="104"/>
        <v>3594.4444444444448</v>
      </c>
      <c r="M1046" s="49"/>
      <c r="N1046" s="49"/>
      <c r="O1046" s="49"/>
      <c r="P1046" s="48"/>
      <c r="Q1046" s="49"/>
      <c r="R1046" s="49">
        <f t="shared" si="105"/>
        <v>359.44444444444451</v>
      </c>
      <c r="S1046" s="50">
        <f t="shared" si="106"/>
        <v>3953.8888888888891</v>
      </c>
    </row>
    <row r="1047" spans="1:19" ht="39" customHeight="1" x14ac:dyDescent="0.2">
      <c r="A1047" s="42">
        <f t="shared" si="107"/>
        <v>12</v>
      </c>
      <c r="B1047" s="43"/>
      <c r="C1047" s="43" t="s">
        <v>191</v>
      </c>
      <c r="D1047" s="43" t="s">
        <v>42</v>
      </c>
      <c r="E1047" s="43" t="s">
        <v>74</v>
      </c>
      <c r="F1047" s="43" t="s">
        <v>183</v>
      </c>
      <c r="G1047" s="45" t="s">
        <v>70</v>
      </c>
      <c r="H1047" s="46" t="s">
        <v>46</v>
      </c>
      <c r="I1047" s="46">
        <v>93971</v>
      </c>
      <c r="J1047" s="47">
        <f t="shared" si="108"/>
        <v>1305.1527777777778</v>
      </c>
      <c r="K1047" s="48">
        <v>14</v>
      </c>
      <c r="L1047" s="49">
        <f t="shared" si="104"/>
        <v>18272.138888888891</v>
      </c>
      <c r="M1047" s="59"/>
      <c r="N1047" s="49"/>
      <c r="O1047" s="59">
        <v>25</v>
      </c>
      <c r="P1047" s="48">
        <v>14</v>
      </c>
      <c r="Q1047" s="49">
        <f>17697*25%/72*P1047</f>
        <v>860.27083333333326</v>
      </c>
      <c r="R1047" s="49">
        <f t="shared" si="105"/>
        <v>1827.2138888888892</v>
      </c>
      <c r="S1047" s="50">
        <f t="shared" si="106"/>
        <v>20959.623611111114</v>
      </c>
    </row>
    <row r="1048" spans="1:19" ht="63.75" x14ac:dyDescent="0.2">
      <c r="A1048" s="42">
        <f t="shared" si="107"/>
        <v>13</v>
      </c>
      <c r="B1048" s="42"/>
      <c r="C1048" s="43" t="s">
        <v>387</v>
      </c>
      <c r="D1048" s="43" t="s">
        <v>42</v>
      </c>
      <c r="E1048" s="43" t="s">
        <v>106</v>
      </c>
      <c r="F1048" s="43" t="s">
        <v>364</v>
      </c>
      <c r="G1048" s="45" t="s">
        <v>70</v>
      </c>
      <c r="H1048" s="46" t="s">
        <v>46</v>
      </c>
      <c r="I1048" s="46">
        <v>93971</v>
      </c>
      <c r="J1048" s="47">
        <f t="shared" si="108"/>
        <v>1305.1527777777778</v>
      </c>
      <c r="K1048" s="48">
        <v>10.8</v>
      </c>
      <c r="L1048" s="49">
        <f t="shared" si="104"/>
        <v>14095.650000000001</v>
      </c>
      <c r="M1048" s="49"/>
      <c r="N1048" s="49"/>
      <c r="O1048" s="49"/>
      <c r="P1048" s="48"/>
      <c r="Q1048" s="49"/>
      <c r="R1048" s="49">
        <f t="shared" si="105"/>
        <v>1409.5650000000003</v>
      </c>
      <c r="S1048" s="50">
        <f t="shared" si="106"/>
        <v>15505.215000000002</v>
      </c>
    </row>
    <row r="1049" spans="1:19" ht="39.75" customHeight="1" x14ac:dyDescent="0.2">
      <c r="A1049" s="42">
        <f t="shared" si="107"/>
        <v>14</v>
      </c>
      <c r="B1049" s="42"/>
      <c r="C1049" s="43" t="s">
        <v>191</v>
      </c>
      <c r="D1049" s="43" t="s">
        <v>42</v>
      </c>
      <c r="E1049" s="43" t="s">
        <v>48</v>
      </c>
      <c r="F1049" s="43" t="s">
        <v>192</v>
      </c>
      <c r="G1049" s="45" t="s">
        <v>193</v>
      </c>
      <c r="H1049" s="46" t="s">
        <v>46</v>
      </c>
      <c r="I1049" s="46">
        <v>90609</v>
      </c>
      <c r="J1049" s="47">
        <f t="shared" si="108"/>
        <v>1258.4583333333333</v>
      </c>
      <c r="K1049" s="48">
        <v>12.2</v>
      </c>
      <c r="L1049" s="49">
        <f t="shared" si="104"/>
        <v>15353.191666666666</v>
      </c>
      <c r="M1049" s="49"/>
      <c r="N1049" s="49"/>
      <c r="O1049" s="49">
        <v>25</v>
      </c>
      <c r="P1049" s="48">
        <v>12.2</v>
      </c>
      <c r="Q1049" s="49">
        <f>17697*25%/72*P1049</f>
        <v>749.66458333333321</v>
      </c>
      <c r="R1049" s="49">
        <f t="shared" si="105"/>
        <v>1535.3191666666667</v>
      </c>
      <c r="S1049" s="50">
        <f t="shared" si="106"/>
        <v>17638.175416666665</v>
      </c>
    </row>
    <row r="1050" spans="1:19" ht="51" x14ac:dyDescent="0.2">
      <c r="A1050" s="42">
        <f t="shared" si="107"/>
        <v>15</v>
      </c>
      <c r="B1050" s="42"/>
      <c r="C1050" s="43" t="s">
        <v>280</v>
      </c>
      <c r="D1050" s="43" t="s">
        <v>42</v>
      </c>
      <c r="E1050" s="43" t="s">
        <v>43</v>
      </c>
      <c r="F1050" s="43" t="s">
        <v>281</v>
      </c>
      <c r="G1050" s="45" t="s">
        <v>282</v>
      </c>
      <c r="H1050" s="46" t="s">
        <v>46</v>
      </c>
      <c r="I1050" s="46">
        <v>85653</v>
      </c>
      <c r="J1050" s="47">
        <f t="shared" si="108"/>
        <v>1189.625</v>
      </c>
      <c r="K1050" s="61">
        <v>3.6</v>
      </c>
      <c r="L1050" s="49">
        <f t="shared" si="104"/>
        <v>4282.6500000000005</v>
      </c>
      <c r="M1050" s="62"/>
      <c r="N1050" s="62"/>
      <c r="O1050" s="49"/>
      <c r="P1050" s="48"/>
      <c r="Q1050" s="49"/>
      <c r="R1050" s="49">
        <f t="shared" si="105"/>
        <v>428.2650000000001</v>
      </c>
      <c r="S1050" s="50">
        <f t="shared" si="106"/>
        <v>4710.9150000000009</v>
      </c>
    </row>
    <row r="1051" spans="1:19" ht="51" x14ac:dyDescent="0.2">
      <c r="A1051" s="42">
        <f t="shared" si="107"/>
        <v>16</v>
      </c>
      <c r="B1051" s="42"/>
      <c r="C1051" s="43" t="s">
        <v>62</v>
      </c>
      <c r="D1051" s="43" t="s">
        <v>42</v>
      </c>
      <c r="E1051" s="43" t="s">
        <v>43</v>
      </c>
      <c r="F1051" s="43" t="s">
        <v>123</v>
      </c>
      <c r="G1051" s="45" t="s">
        <v>89</v>
      </c>
      <c r="H1051" s="46" t="s">
        <v>46</v>
      </c>
      <c r="I1051" s="46">
        <v>80875</v>
      </c>
      <c r="J1051" s="47">
        <f t="shared" si="108"/>
        <v>1123.2638888888889</v>
      </c>
      <c r="K1051" s="48">
        <v>3.2</v>
      </c>
      <c r="L1051" s="49">
        <f t="shared" si="104"/>
        <v>3594.4444444444448</v>
      </c>
      <c r="M1051" s="49"/>
      <c r="N1051" s="49"/>
      <c r="O1051" s="49"/>
      <c r="P1051" s="48"/>
      <c r="Q1051" s="49"/>
      <c r="R1051" s="49">
        <f t="shared" si="105"/>
        <v>359.44444444444451</v>
      </c>
      <c r="S1051" s="50">
        <f t="shared" si="106"/>
        <v>3953.8888888888891</v>
      </c>
    </row>
    <row r="1052" spans="1:19" ht="26.25" thickBot="1" x14ac:dyDescent="0.25">
      <c r="A1052" s="42">
        <f t="shared" si="107"/>
        <v>17</v>
      </c>
      <c r="B1052" s="63"/>
      <c r="C1052" s="102" t="s">
        <v>124</v>
      </c>
      <c r="D1052" s="103" t="s">
        <v>42</v>
      </c>
      <c r="E1052" s="102"/>
      <c r="F1052" s="102"/>
      <c r="G1052" s="65" t="s">
        <v>125</v>
      </c>
      <c r="H1052" s="66" t="s">
        <v>46</v>
      </c>
      <c r="I1052" s="66">
        <v>85653</v>
      </c>
      <c r="J1052" s="47">
        <f t="shared" si="108"/>
        <v>1189.625</v>
      </c>
      <c r="K1052" s="61">
        <v>9.4</v>
      </c>
      <c r="L1052" s="49">
        <f t="shared" si="104"/>
        <v>11182.475</v>
      </c>
      <c r="M1052" s="62"/>
      <c r="N1052" s="62"/>
      <c r="O1052" s="62"/>
      <c r="P1052" s="61"/>
      <c r="Q1052" s="62"/>
      <c r="R1052" s="49">
        <f t="shared" si="105"/>
        <v>1118.2475000000002</v>
      </c>
      <c r="S1052" s="50">
        <f t="shared" si="106"/>
        <v>12300.7225</v>
      </c>
    </row>
    <row r="1053" spans="1:19" ht="13.5" thickBot="1" x14ac:dyDescent="0.25">
      <c r="A1053" s="167" t="s">
        <v>126</v>
      </c>
      <c r="B1053" s="168"/>
      <c r="C1053" s="157"/>
      <c r="D1053" s="157"/>
      <c r="E1053" s="157"/>
      <c r="F1053" s="157"/>
      <c r="G1053" s="71"/>
      <c r="H1053" s="71"/>
      <c r="I1053" s="71"/>
      <c r="J1053" s="72"/>
      <c r="K1053" s="72">
        <f>SUM(K1018:K1052)</f>
        <v>252.39999999999998</v>
      </c>
      <c r="L1053" s="73">
        <f>SUM(L1018:L1052)</f>
        <v>310755.15555555554</v>
      </c>
      <c r="M1053" s="73">
        <f>SUM(M1018:M1052)</f>
        <v>4424</v>
      </c>
      <c r="N1053" s="73">
        <f>SUM(N1040:N1052)</f>
        <v>0</v>
      </c>
      <c r="O1053" s="73"/>
      <c r="P1053" s="72">
        <f>SUM(P1036:P1052)</f>
        <v>39.799999999999997</v>
      </c>
      <c r="Q1053" s="73">
        <f>SUM(Q1036:Q1052)</f>
        <v>2278.4887499999995</v>
      </c>
      <c r="R1053" s="73">
        <f>SUM(R1036:R1052)</f>
        <v>31075.515555555558</v>
      </c>
      <c r="S1053" s="91">
        <f>SUM(S1036:S1052)</f>
        <v>348533.15986111108</v>
      </c>
    </row>
    <row r="1054" spans="1:19" x14ac:dyDescent="0.2">
      <c r="A1054" s="120"/>
      <c r="B1054" s="120"/>
      <c r="C1054" s="116"/>
      <c r="D1054" s="116"/>
      <c r="E1054" s="116"/>
      <c r="F1054" s="116"/>
      <c r="G1054" s="121"/>
      <c r="H1054" s="121"/>
      <c r="I1054" s="121"/>
      <c r="J1054" s="122"/>
      <c r="K1054" s="122"/>
      <c r="L1054" s="123"/>
      <c r="M1054" s="123"/>
      <c r="N1054" s="123"/>
      <c r="O1054" s="123"/>
      <c r="P1054" s="122"/>
      <c r="Q1054" s="123"/>
      <c r="R1054" s="123"/>
      <c r="S1054" s="123"/>
    </row>
    <row r="1055" spans="1:19" x14ac:dyDescent="0.2">
      <c r="A1055" s="83"/>
      <c r="B1055" s="83"/>
      <c r="C1055" s="83"/>
      <c r="D1055" s="83"/>
      <c r="E1055" s="83"/>
      <c r="F1055" s="83"/>
      <c r="R1055" s="124">
        <f>R1030/R1029*100</f>
        <v>96.15384615384616</v>
      </c>
      <c r="S1055" s="125">
        <f>S1053*R1055%</f>
        <v>335128.03832799144</v>
      </c>
    </row>
    <row r="1056" spans="1:19" x14ac:dyDescent="0.2">
      <c r="A1056" s="83"/>
      <c r="B1056" s="83"/>
      <c r="C1056" s="9" t="s">
        <v>127</v>
      </c>
      <c r="D1056" s="9"/>
      <c r="E1056" s="9"/>
      <c r="F1056" s="9"/>
      <c r="G1056" s="11"/>
      <c r="H1056" s="11"/>
      <c r="I1056" s="11"/>
      <c r="R1056" s="4">
        <f>R1031/R1029*100</f>
        <v>3.8461538461538463</v>
      </c>
      <c r="S1056" s="125">
        <f>S1053-S1055</f>
        <v>13405.121533119644</v>
      </c>
    </row>
    <row r="1057" spans="1:19" x14ac:dyDescent="0.2">
      <c r="A1057" s="83"/>
      <c r="B1057" s="83"/>
      <c r="C1057" s="9"/>
      <c r="D1057" s="9"/>
      <c r="E1057" s="9"/>
      <c r="F1057" s="9"/>
      <c r="G1057" s="11"/>
      <c r="H1057" s="11"/>
      <c r="I1057" s="11"/>
      <c r="R1057" s="4">
        <f>SUM(R1055:R1056)</f>
        <v>100</v>
      </c>
      <c r="S1057" s="125">
        <f>SUM(S1055:S1056)</f>
        <v>348533.15986111108</v>
      </c>
    </row>
    <row r="1058" spans="1:19" x14ac:dyDescent="0.2">
      <c r="A1058" s="83"/>
      <c r="B1058" s="83"/>
      <c r="C1058" s="9" t="s">
        <v>216</v>
      </c>
      <c r="D1058" s="9"/>
      <c r="E1058" s="9"/>
      <c r="F1058" s="11"/>
      <c r="G1058" s="11"/>
      <c r="H1058" s="11"/>
      <c r="I1058" s="11"/>
    </row>
    <row r="1059" spans="1:19" x14ac:dyDescent="0.2">
      <c r="A1059" s="83"/>
      <c r="B1059" s="83"/>
      <c r="C1059" s="9"/>
      <c r="D1059" s="9"/>
      <c r="E1059" s="9"/>
      <c r="F1059" s="11"/>
      <c r="G1059" s="11"/>
      <c r="H1059" s="11"/>
      <c r="I1059" s="11"/>
    </row>
    <row r="1060" spans="1:19" x14ac:dyDescent="0.2">
      <c r="A1060" s="83"/>
      <c r="B1060" s="83"/>
      <c r="C1060" s="9"/>
      <c r="D1060" s="9"/>
      <c r="E1060" s="9"/>
      <c r="F1060" s="11"/>
      <c r="G1060" s="11"/>
      <c r="H1060" s="11"/>
      <c r="I1060" s="11"/>
    </row>
    <row r="1061" spans="1:19" x14ac:dyDescent="0.2">
      <c r="A1061" s="83"/>
      <c r="B1061" s="83"/>
      <c r="C1061" s="9"/>
      <c r="D1061" s="9"/>
      <c r="E1061" s="9"/>
      <c r="F1061" s="11"/>
      <c r="G1061" s="11"/>
      <c r="H1061" s="11"/>
      <c r="I1061" s="11"/>
    </row>
    <row r="1062" spans="1:19" x14ac:dyDescent="0.2">
      <c r="A1062" s="83"/>
      <c r="B1062" s="83"/>
      <c r="C1062" s="9"/>
      <c r="D1062" s="9"/>
      <c r="E1062" s="9"/>
      <c r="F1062" s="11"/>
      <c r="G1062" s="11"/>
      <c r="H1062" s="11"/>
      <c r="I1062" s="11"/>
    </row>
    <row r="1063" spans="1:19" x14ac:dyDescent="0.2">
      <c r="A1063" s="83"/>
      <c r="B1063" s="83"/>
      <c r="C1063" s="9"/>
      <c r="D1063" s="9"/>
      <c r="E1063" s="9"/>
      <c r="F1063" s="11"/>
      <c r="G1063" s="11"/>
      <c r="H1063" s="11"/>
      <c r="I1063" s="11"/>
    </row>
    <row r="1064" spans="1:19" x14ac:dyDescent="0.2">
      <c r="A1064" s="83"/>
      <c r="B1064" s="83"/>
      <c r="C1064" s="9"/>
      <c r="D1064" s="9"/>
      <c r="E1064" s="9"/>
      <c r="F1064" s="11"/>
      <c r="G1064" s="11"/>
      <c r="H1064" s="11"/>
      <c r="I1064" s="11"/>
    </row>
    <row r="1065" spans="1:19" x14ac:dyDescent="0.2">
      <c r="A1065" s="83"/>
      <c r="B1065" s="83"/>
      <c r="C1065" s="9"/>
      <c r="D1065" s="9"/>
      <c r="E1065" s="9"/>
      <c r="F1065" s="11"/>
      <c r="G1065" s="11"/>
      <c r="H1065" s="11"/>
      <c r="I1065" s="11"/>
    </row>
    <row r="1066" spans="1:19" x14ac:dyDescent="0.2">
      <c r="A1066" s="83"/>
      <c r="B1066" s="83"/>
      <c r="C1066" s="9"/>
      <c r="D1066" s="9"/>
      <c r="E1066" s="9"/>
      <c r="F1066" s="11"/>
      <c r="G1066" s="11"/>
      <c r="H1066" s="11"/>
      <c r="I1066" s="11"/>
    </row>
    <row r="1067" spans="1:19" x14ac:dyDescent="0.2">
      <c r="A1067" s="1" t="s">
        <v>0</v>
      </c>
      <c r="B1067" s="1"/>
      <c r="C1067" s="1"/>
      <c r="D1067" s="2"/>
      <c r="E1067" s="127" t="s">
        <v>400</v>
      </c>
      <c r="F1067" s="127"/>
      <c r="G1067" s="127"/>
      <c r="H1067" s="127"/>
      <c r="I1067" s="127"/>
      <c r="J1067" s="127"/>
      <c r="K1067" s="127"/>
      <c r="L1067" s="4"/>
      <c r="M1067" s="5"/>
      <c r="N1067" s="6" t="s">
        <v>2</v>
      </c>
      <c r="O1067" s="6"/>
      <c r="P1067" s="6"/>
      <c r="Q1067" s="6"/>
      <c r="R1067" s="6"/>
      <c r="S1067" s="6"/>
    </row>
    <row r="1068" spans="1:19" ht="38.25" customHeight="1" x14ac:dyDescent="0.2">
      <c r="A1068" s="8" t="s">
        <v>3</v>
      </c>
      <c r="B1068" s="8"/>
      <c r="C1068" s="8"/>
      <c r="D1068" s="2"/>
      <c r="E1068" s="2"/>
      <c r="F1068" s="9"/>
      <c r="G1068" s="10"/>
      <c r="H1068" s="11"/>
      <c r="I1068" s="11"/>
      <c r="J1068" s="5"/>
      <c r="K1068" s="5"/>
      <c r="L1068" s="4"/>
      <c r="N1068" s="12" t="s">
        <v>4</v>
      </c>
      <c r="O1068" s="12"/>
      <c r="P1068" s="12"/>
      <c r="Q1068" s="12"/>
      <c r="R1068" s="12"/>
      <c r="S1068" s="12"/>
    </row>
    <row r="1069" spans="1:19" ht="12.75" customHeight="1" x14ac:dyDescent="0.2">
      <c r="A1069" s="169"/>
      <c r="B1069" s="169"/>
      <c r="C1069" s="169"/>
      <c r="D1069" s="2"/>
      <c r="E1069" s="2"/>
      <c r="F1069" s="9"/>
      <c r="G1069" s="10"/>
      <c r="H1069" s="11"/>
      <c r="I1069" s="11"/>
      <c r="J1069" s="5"/>
      <c r="K1069" s="5"/>
      <c r="L1069" s="4"/>
      <c r="N1069" s="170"/>
      <c r="O1069" s="170"/>
      <c r="P1069" s="170"/>
      <c r="Q1069" s="170"/>
      <c r="R1069" s="170"/>
      <c r="S1069" s="170"/>
    </row>
    <row r="1070" spans="1:19" x14ac:dyDescent="0.2">
      <c r="A1070" s="2"/>
      <c r="B1070" s="2"/>
      <c r="C1070" s="2"/>
      <c r="D1070" s="2"/>
      <c r="E1070" s="3" t="s">
        <v>5</v>
      </c>
      <c r="F1070" s="3"/>
      <c r="G1070" s="3"/>
      <c r="H1070" s="3"/>
      <c r="I1070" s="3"/>
      <c r="J1070" s="3"/>
      <c r="K1070" s="3"/>
      <c r="L1070" s="3"/>
      <c r="M1070" s="5"/>
      <c r="N1070" s="13"/>
      <c r="O1070" s="13"/>
      <c r="P1070" s="13"/>
      <c r="Q1070" s="14"/>
      <c r="R1070" s="15"/>
      <c r="S1070" s="16"/>
    </row>
    <row r="1071" spans="1:19" x14ac:dyDescent="0.2">
      <c r="A1071" s="3" t="s">
        <v>401</v>
      </c>
      <c r="B1071" s="3"/>
      <c r="C1071" s="3"/>
      <c r="D1071" s="3"/>
      <c r="E1071" s="2"/>
      <c r="F1071" s="9" t="s">
        <v>7</v>
      </c>
      <c r="G1071" s="9"/>
      <c r="H1071" s="9"/>
      <c r="I1071" s="9"/>
      <c r="J1071" s="5"/>
      <c r="K1071" s="5"/>
      <c r="L1071" s="4"/>
      <c r="M1071" s="5"/>
      <c r="N1071" s="17" t="s">
        <v>200</v>
      </c>
      <c r="O1071" s="17"/>
      <c r="P1071" s="17"/>
      <c r="Q1071" s="17"/>
      <c r="R1071" s="17"/>
      <c r="S1071" s="17"/>
    </row>
    <row r="1072" spans="1:19" x14ac:dyDescent="0.2">
      <c r="A1072" s="9"/>
      <c r="B1072" s="9"/>
      <c r="C1072" s="9"/>
      <c r="D1072" s="9"/>
      <c r="E1072" s="9"/>
      <c r="F1072" s="9"/>
      <c r="G1072" s="11"/>
      <c r="H1072" s="11"/>
      <c r="I1072" s="11"/>
      <c r="J1072" s="5"/>
      <c r="K1072" s="5"/>
      <c r="L1072" s="4"/>
      <c r="M1072" s="5"/>
      <c r="N1072" s="20"/>
      <c r="O1072" s="21"/>
      <c r="P1072" s="20"/>
      <c r="Q1072" s="20"/>
      <c r="R1072" s="20"/>
      <c r="S1072" s="4"/>
    </row>
    <row r="1073" spans="1:19" x14ac:dyDescent="0.2">
      <c r="A1073" s="9"/>
      <c r="B1073" s="9"/>
      <c r="C1073" s="9"/>
      <c r="D1073" s="9"/>
      <c r="E1073" s="9"/>
      <c r="F1073" s="2" t="s">
        <v>9</v>
      </c>
      <c r="G1073" s="9"/>
      <c r="H1073" s="9"/>
      <c r="I1073" s="9"/>
      <c r="J1073" s="9"/>
      <c r="K1073" s="5"/>
      <c r="L1073" s="4"/>
      <c r="M1073" s="5"/>
      <c r="N1073" s="4" t="s">
        <v>10</v>
      </c>
      <c r="O1073" s="5"/>
      <c r="P1073" s="4"/>
      <c r="Q1073" s="4"/>
      <c r="R1073" s="4"/>
      <c r="S1073" s="4"/>
    </row>
    <row r="1074" spans="1:19" x14ac:dyDescent="0.2">
      <c r="A1074" s="9"/>
      <c r="B1074" s="9"/>
      <c r="C1074" s="9"/>
      <c r="D1074" s="9"/>
      <c r="E1074" s="9"/>
      <c r="F1074" s="9"/>
      <c r="G1074" s="11"/>
      <c r="H1074" s="11"/>
      <c r="I1074" s="11"/>
      <c r="J1074" s="5"/>
      <c r="K1074" s="5"/>
      <c r="L1074" s="4"/>
      <c r="M1074" s="5"/>
      <c r="N1074" s="4" t="s">
        <v>11</v>
      </c>
      <c r="O1074" s="5"/>
      <c r="P1074" s="4"/>
      <c r="Q1074" s="4"/>
      <c r="R1074" s="16" t="s">
        <v>12</v>
      </c>
      <c r="S1074" s="4"/>
    </row>
    <row r="1075" spans="1:19" ht="21" customHeight="1" x14ac:dyDescent="0.2">
      <c r="A1075" s="9"/>
      <c r="B1075" s="9"/>
      <c r="C1075" s="9"/>
      <c r="D1075" s="9"/>
      <c r="E1075" s="9"/>
      <c r="F1075" s="9"/>
      <c r="G1075" s="11"/>
      <c r="H1075" s="11"/>
      <c r="I1075" s="11"/>
      <c r="J1075" s="5"/>
      <c r="K1075" s="5"/>
      <c r="L1075" s="4"/>
      <c r="M1075" s="5"/>
      <c r="N1075" s="23" t="s">
        <v>402</v>
      </c>
      <c r="O1075" s="23"/>
      <c r="P1075" s="23"/>
      <c r="Q1075" s="23"/>
      <c r="R1075" s="23"/>
      <c r="S1075" s="23"/>
    </row>
    <row r="1076" spans="1:19" ht="25.5" customHeight="1" x14ac:dyDescent="0.2">
      <c r="A1076" s="9"/>
      <c r="B1076" s="9"/>
      <c r="C1076" s="9"/>
      <c r="D1076" s="9"/>
      <c r="E1076" s="9"/>
      <c r="F1076" s="9"/>
      <c r="G1076" s="11"/>
      <c r="H1076" s="11"/>
      <c r="I1076" s="11"/>
      <c r="J1076" s="5"/>
      <c r="K1076" s="5"/>
      <c r="L1076" s="4"/>
      <c r="M1076" s="5"/>
      <c r="N1076" s="23"/>
      <c r="O1076" s="23"/>
      <c r="P1076" s="23"/>
      <c r="Q1076" s="23"/>
      <c r="R1076" s="23"/>
      <c r="S1076" s="23"/>
    </row>
    <row r="1077" spans="1:19" ht="12.75" customHeight="1" x14ac:dyDescent="0.2">
      <c r="A1077" s="9"/>
      <c r="B1077" s="9"/>
      <c r="C1077" s="9"/>
      <c r="D1077" s="9"/>
      <c r="E1077" s="9"/>
      <c r="F1077" s="9"/>
      <c r="G1077" s="11"/>
      <c r="H1077" s="11"/>
      <c r="I1077" s="11"/>
      <c r="J1077" s="5"/>
      <c r="K1077" s="5"/>
      <c r="L1077" s="4"/>
      <c r="M1077" s="5"/>
      <c r="N1077" s="23" t="s">
        <v>14</v>
      </c>
      <c r="O1077" s="23"/>
      <c r="P1077" s="23"/>
      <c r="Q1077" s="23"/>
      <c r="R1077" s="24">
        <v>1</v>
      </c>
      <c r="S1077" s="4"/>
    </row>
    <row r="1078" spans="1:19" x14ac:dyDescent="0.2">
      <c r="A1078" s="9"/>
      <c r="B1078" s="9"/>
      <c r="C1078" s="9"/>
      <c r="D1078" s="9"/>
      <c r="E1078" s="9"/>
      <c r="F1078" s="9"/>
      <c r="G1078" s="11"/>
      <c r="H1078" s="11"/>
      <c r="I1078" s="11"/>
      <c r="J1078" s="5"/>
      <c r="K1078" s="5"/>
      <c r="L1078" s="4"/>
      <c r="M1078" s="5"/>
      <c r="N1078" s="4" t="s">
        <v>15</v>
      </c>
      <c r="O1078" s="5"/>
      <c r="P1078" s="4"/>
      <c r="Q1078" s="4"/>
      <c r="R1078" s="101">
        <v>4</v>
      </c>
      <c r="S1078" s="4"/>
    </row>
    <row r="1079" spans="1:19" x14ac:dyDescent="0.2">
      <c r="A1079" s="9"/>
      <c r="B1079" s="9"/>
      <c r="C1079" s="9"/>
      <c r="D1079" s="9"/>
      <c r="E1079" s="9"/>
      <c r="F1079" s="9"/>
      <c r="G1079" s="11"/>
      <c r="H1079" s="11"/>
      <c r="I1079" s="11"/>
      <c r="J1079" s="5"/>
      <c r="K1079" s="5"/>
      <c r="L1079" s="4"/>
      <c r="M1079" s="5"/>
      <c r="N1079" s="4" t="s">
        <v>16</v>
      </c>
      <c r="O1079" s="5"/>
      <c r="P1079" s="4"/>
      <c r="Q1079" s="4"/>
      <c r="R1079" s="16">
        <v>21</v>
      </c>
      <c r="S1079" s="4"/>
    </row>
    <row r="1080" spans="1:19" x14ac:dyDescent="0.2">
      <c r="A1080" s="9"/>
      <c r="B1080" s="9"/>
      <c r="C1080" s="9"/>
      <c r="D1080" s="9"/>
      <c r="E1080" s="9"/>
      <c r="F1080" s="9"/>
      <c r="G1080" s="11"/>
      <c r="H1080" s="11"/>
      <c r="I1080" s="11"/>
      <c r="J1080" s="5"/>
      <c r="K1080" s="5"/>
      <c r="L1080" s="4"/>
      <c r="M1080" s="5"/>
      <c r="N1080" s="4" t="s">
        <v>17</v>
      </c>
      <c r="O1080" s="5"/>
      <c r="P1080" s="4"/>
      <c r="Q1080" s="4"/>
      <c r="R1080" s="25">
        <v>21</v>
      </c>
      <c r="S1080" s="4"/>
    </row>
    <row r="1081" spans="1:19" x14ac:dyDescent="0.2">
      <c r="A1081" s="9"/>
      <c r="B1081" s="9"/>
      <c r="C1081" s="9"/>
      <c r="D1081" s="9"/>
      <c r="E1081" s="9"/>
      <c r="F1081" s="9"/>
      <c r="G1081" s="11"/>
      <c r="H1081" s="11"/>
      <c r="I1081" s="11"/>
      <c r="J1081" s="5"/>
      <c r="K1081" s="5"/>
      <c r="L1081" s="4"/>
      <c r="M1081" s="5"/>
      <c r="N1081" s="4" t="s">
        <v>18</v>
      </c>
      <c r="O1081" s="5"/>
      <c r="P1081" s="4"/>
      <c r="Q1081" s="4"/>
      <c r="R1081" s="16">
        <v>0</v>
      </c>
      <c r="S1081" s="4"/>
    </row>
    <row r="1082" spans="1:19" x14ac:dyDescent="0.2">
      <c r="A1082" s="9"/>
      <c r="B1082" s="9"/>
      <c r="C1082" s="9"/>
      <c r="D1082" s="9"/>
      <c r="E1082" s="9"/>
      <c r="F1082" s="9"/>
      <c r="G1082" s="11"/>
      <c r="H1082" s="11"/>
      <c r="I1082" s="11"/>
      <c r="J1082" s="5"/>
      <c r="K1082" s="5"/>
      <c r="L1082" s="4"/>
      <c r="M1082" s="5"/>
      <c r="N1082" s="4" t="s">
        <v>19</v>
      </c>
      <c r="O1082" s="5"/>
      <c r="P1082" s="4"/>
      <c r="Q1082" s="4"/>
      <c r="R1082" s="16">
        <v>1458</v>
      </c>
      <c r="S1082" s="4"/>
    </row>
    <row r="1083" spans="1:19" ht="12.75" customHeight="1" x14ac:dyDescent="0.2">
      <c r="A1083" s="26" t="s">
        <v>20</v>
      </c>
      <c r="B1083" s="26" t="s">
        <v>21</v>
      </c>
      <c r="C1083" s="26" t="s">
        <v>22</v>
      </c>
      <c r="D1083" s="26" t="s">
        <v>23</v>
      </c>
      <c r="E1083" s="26" t="s">
        <v>24</v>
      </c>
      <c r="F1083" s="26" t="s">
        <v>25</v>
      </c>
      <c r="G1083" s="26" t="s">
        <v>26</v>
      </c>
      <c r="H1083" s="26" t="s">
        <v>27</v>
      </c>
      <c r="I1083" s="26" t="s">
        <v>28</v>
      </c>
      <c r="J1083" s="26" t="s">
        <v>29</v>
      </c>
      <c r="K1083" s="26" t="s">
        <v>30</v>
      </c>
      <c r="L1083" s="26" t="s">
        <v>31</v>
      </c>
      <c r="M1083" s="27" t="s">
        <v>32</v>
      </c>
      <c r="N1083" s="28"/>
      <c r="O1083" s="28"/>
      <c r="P1083" s="28"/>
      <c r="Q1083" s="29"/>
      <c r="R1083" s="30" t="s">
        <v>33</v>
      </c>
      <c r="S1083" s="31" t="s">
        <v>34</v>
      </c>
    </row>
    <row r="1084" spans="1:19" x14ac:dyDescent="0.2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3" t="s">
        <v>35</v>
      </c>
      <c r="N1084" s="30" t="s">
        <v>36</v>
      </c>
      <c r="O1084" s="27" t="s">
        <v>37</v>
      </c>
      <c r="P1084" s="28"/>
      <c r="Q1084" s="29"/>
      <c r="R1084" s="34"/>
      <c r="S1084" s="35"/>
    </row>
    <row r="1085" spans="1:19" ht="98.25" customHeight="1" x14ac:dyDescent="0.2">
      <c r="A1085" s="36"/>
      <c r="B1085" s="36"/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7"/>
      <c r="N1085" s="38"/>
      <c r="O1085" s="39" t="s">
        <v>38</v>
      </c>
      <c r="P1085" s="40" t="s">
        <v>39</v>
      </c>
      <c r="Q1085" s="41" t="s">
        <v>40</v>
      </c>
      <c r="R1085" s="38"/>
      <c r="S1085" s="35"/>
    </row>
    <row r="1086" spans="1:19" s="51" customFormat="1" ht="53.25" customHeight="1" x14ac:dyDescent="0.2">
      <c r="A1086" s="42">
        <f>A1085+1</f>
        <v>1</v>
      </c>
      <c r="B1086" s="42"/>
      <c r="C1086" s="43" t="s">
        <v>105</v>
      </c>
      <c r="D1086" s="43" t="s">
        <v>42</v>
      </c>
      <c r="E1086" s="43" t="s">
        <v>43</v>
      </c>
      <c r="F1086" s="43" t="s">
        <v>258</v>
      </c>
      <c r="G1086" s="45" t="s">
        <v>259</v>
      </c>
      <c r="H1086" s="46" t="s">
        <v>46</v>
      </c>
      <c r="I1086" s="46">
        <v>92201</v>
      </c>
      <c r="J1086" s="47">
        <f t="shared" ref="J1086:J1092" si="109">I1086/72</f>
        <v>1280.5694444444443</v>
      </c>
      <c r="K1086" s="48">
        <v>3.6</v>
      </c>
      <c r="L1086" s="49">
        <f t="shared" ref="L1086:L1098" si="110">J1086*K1086</f>
        <v>4610.05</v>
      </c>
      <c r="M1086" s="59"/>
      <c r="N1086" s="59"/>
      <c r="O1086" s="59"/>
      <c r="P1086" s="48"/>
      <c r="Q1086" s="59"/>
      <c r="R1086" s="49">
        <f t="shared" ref="R1086:R1098" si="111">L1086*10%</f>
        <v>461.00500000000005</v>
      </c>
      <c r="S1086" s="50">
        <f t="shared" ref="S1086:S1098" si="112">R1086+Q1086+N1086+M1086+L1086</f>
        <v>5071.0550000000003</v>
      </c>
    </row>
    <row r="1087" spans="1:19" s="51" customFormat="1" ht="40.5" customHeight="1" x14ac:dyDescent="0.2">
      <c r="A1087" s="42">
        <f t="shared" ref="A1087:A1098" si="113">A1086+1</f>
        <v>2</v>
      </c>
      <c r="B1087" s="42"/>
      <c r="C1087" s="43" t="s">
        <v>66</v>
      </c>
      <c r="D1087" s="43" t="s">
        <v>42</v>
      </c>
      <c r="E1087" s="43" t="s">
        <v>48</v>
      </c>
      <c r="F1087" s="43" t="s">
        <v>67</v>
      </c>
      <c r="G1087" s="45" t="s">
        <v>68</v>
      </c>
      <c r="H1087" s="46" t="s">
        <v>46</v>
      </c>
      <c r="I1087" s="46">
        <v>92201</v>
      </c>
      <c r="J1087" s="47">
        <f t="shared" si="109"/>
        <v>1280.5694444444443</v>
      </c>
      <c r="K1087" s="48">
        <v>3.4</v>
      </c>
      <c r="L1087" s="49">
        <f t="shared" si="110"/>
        <v>4353.9361111111102</v>
      </c>
      <c r="M1087" s="49"/>
      <c r="N1087" s="49"/>
      <c r="O1087" s="49"/>
      <c r="P1087" s="48"/>
      <c r="Q1087" s="49"/>
      <c r="R1087" s="49">
        <f t="shared" si="111"/>
        <v>435.39361111111106</v>
      </c>
      <c r="S1087" s="50">
        <f t="shared" si="112"/>
        <v>4789.3297222222209</v>
      </c>
    </row>
    <row r="1088" spans="1:19" ht="66" customHeight="1" x14ac:dyDescent="0.2">
      <c r="A1088" s="42">
        <f t="shared" si="113"/>
        <v>3</v>
      </c>
      <c r="B1088" s="42"/>
      <c r="C1088" s="43" t="s">
        <v>403</v>
      </c>
      <c r="D1088" s="43" t="s">
        <v>42</v>
      </c>
      <c r="E1088" s="43" t="s">
        <v>74</v>
      </c>
      <c r="F1088" s="43" t="s">
        <v>75</v>
      </c>
      <c r="G1088" s="58" t="s">
        <v>70</v>
      </c>
      <c r="H1088" s="46" t="s">
        <v>46</v>
      </c>
      <c r="I1088" s="46">
        <v>93971</v>
      </c>
      <c r="J1088" s="47">
        <f t="shared" si="109"/>
        <v>1305.1527777777778</v>
      </c>
      <c r="K1088" s="48">
        <v>10.199999999999999</v>
      </c>
      <c r="L1088" s="49">
        <f t="shared" si="110"/>
        <v>13312.558333333332</v>
      </c>
      <c r="M1088" s="49"/>
      <c r="N1088" s="49"/>
      <c r="O1088" s="49"/>
      <c r="P1088" s="48"/>
      <c r="Q1088" s="49"/>
      <c r="R1088" s="49">
        <f t="shared" si="111"/>
        <v>1331.2558333333334</v>
      </c>
      <c r="S1088" s="50">
        <f t="shared" si="112"/>
        <v>14643.814166666665</v>
      </c>
    </row>
    <row r="1089" spans="1:19" s="51" customFormat="1" ht="76.5" customHeight="1" x14ac:dyDescent="0.2">
      <c r="A1089" s="42">
        <f t="shared" si="113"/>
        <v>4</v>
      </c>
      <c r="B1089" s="43"/>
      <c r="C1089" s="43" t="s">
        <v>156</v>
      </c>
      <c r="D1089" s="43" t="s">
        <v>42</v>
      </c>
      <c r="E1089" s="43" t="s">
        <v>157</v>
      </c>
      <c r="F1089" s="43" t="s">
        <v>158</v>
      </c>
      <c r="G1089" s="45" t="s">
        <v>159</v>
      </c>
      <c r="H1089" s="46" t="s">
        <v>46</v>
      </c>
      <c r="I1089" s="46">
        <v>90609</v>
      </c>
      <c r="J1089" s="47">
        <f t="shared" si="109"/>
        <v>1258.4583333333333</v>
      </c>
      <c r="K1089" s="48">
        <v>6.8</v>
      </c>
      <c r="L1089" s="49">
        <f t="shared" si="110"/>
        <v>8557.5166666666664</v>
      </c>
      <c r="M1089" s="59"/>
      <c r="N1089" s="59"/>
      <c r="O1089" s="59"/>
      <c r="P1089" s="48"/>
      <c r="Q1089" s="59"/>
      <c r="R1089" s="49">
        <f t="shared" si="111"/>
        <v>855.75166666666667</v>
      </c>
      <c r="S1089" s="50">
        <f t="shared" si="112"/>
        <v>9413.2683333333334</v>
      </c>
    </row>
    <row r="1090" spans="1:19" s="51" customFormat="1" ht="54" customHeight="1" x14ac:dyDescent="0.2">
      <c r="A1090" s="42">
        <f t="shared" si="113"/>
        <v>5</v>
      </c>
      <c r="B1090" s="43"/>
      <c r="C1090" s="43" t="s">
        <v>298</v>
      </c>
      <c r="D1090" s="43" t="s">
        <v>42</v>
      </c>
      <c r="E1090" s="44" t="s">
        <v>299</v>
      </c>
      <c r="F1090" s="43" t="s">
        <v>300</v>
      </c>
      <c r="G1090" s="45" t="s">
        <v>70</v>
      </c>
      <c r="H1090" s="46" t="s">
        <v>46</v>
      </c>
      <c r="I1090" s="46">
        <v>93971</v>
      </c>
      <c r="J1090" s="47">
        <f t="shared" si="109"/>
        <v>1305.1527777777778</v>
      </c>
      <c r="K1090" s="48">
        <v>6</v>
      </c>
      <c r="L1090" s="49">
        <f t="shared" si="110"/>
        <v>7830.916666666667</v>
      </c>
      <c r="M1090" s="49"/>
      <c r="N1090" s="49"/>
      <c r="O1090" s="49"/>
      <c r="P1090" s="48"/>
      <c r="Q1090" s="49"/>
      <c r="R1090" s="49">
        <f t="shared" si="111"/>
        <v>783.0916666666667</v>
      </c>
      <c r="S1090" s="50">
        <f t="shared" si="112"/>
        <v>8614.0083333333332</v>
      </c>
    </row>
    <row r="1091" spans="1:19" ht="42" customHeight="1" x14ac:dyDescent="0.2">
      <c r="A1091" s="42">
        <f t="shared" si="113"/>
        <v>6</v>
      </c>
      <c r="B1091" s="42"/>
      <c r="C1091" s="43" t="s">
        <v>270</v>
      </c>
      <c r="D1091" s="43" t="s">
        <v>42</v>
      </c>
      <c r="E1091" s="43" t="s">
        <v>235</v>
      </c>
      <c r="F1091" s="43" t="s">
        <v>271</v>
      </c>
      <c r="G1091" s="45" t="s">
        <v>70</v>
      </c>
      <c r="H1091" s="46" t="s">
        <v>46</v>
      </c>
      <c r="I1091" s="46">
        <v>93971</v>
      </c>
      <c r="J1091" s="47">
        <f t="shared" si="109"/>
        <v>1305.1527777777778</v>
      </c>
      <c r="K1091" s="48">
        <v>14.8</v>
      </c>
      <c r="L1091" s="49">
        <f t="shared" si="110"/>
        <v>19316.261111111115</v>
      </c>
      <c r="M1091" s="49">
        <v>4424</v>
      </c>
      <c r="N1091" s="49"/>
      <c r="O1091" s="49"/>
      <c r="P1091" s="48"/>
      <c r="Q1091" s="49"/>
      <c r="R1091" s="49">
        <f t="shared" si="111"/>
        <v>1931.6261111111116</v>
      </c>
      <c r="S1091" s="50">
        <f t="shared" si="112"/>
        <v>25671.887222222227</v>
      </c>
    </row>
    <row r="1092" spans="1:19" ht="54.75" customHeight="1" x14ac:dyDescent="0.2">
      <c r="A1092" s="42">
        <f t="shared" si="113"/>
        <v>7</v>
      </c>
      <c r="B1092" s="42"/>
      <c r="C1092" s="43" t="s">
        <v>272</v>
      </c>
      <c r="D1092" s="43" t="s">
        <v>42</v>
      </c>
      <c r="E1092" s="43" t="s">
        <v>48</v>
      </c>
      <c r="F1092" s="64" t="s">
        <v>273</v>
      </c>
      <c r="G1092" s="45" t="s">
        <v>274</v>
      </c>
      <c r="H1092" s="46" t="s">
        <v>46</v>
      </c>
      <c r="I1092" s="46">
        <v>89016</v>
      </c>
      <c r="J1092" s="47">
        <f t="shared" si="109"/>
        <v>1236.3333333333333</v>
      </c>
      <c r="K1092" s="48">
        <v>7.2</v>
      </c>
      <c r="L1092" s="49">
        <f t="shared" si="110"/>
        <v>8901.6</v>
      </c>
      <c r="M1092" s="49"/>
      <c r="N1092" s="49"/>
      <c r="O1092" s="49"/>
      <c r="P1092" s="48"/>
      <c r="Q1092" s="49"/>
      <c r="R1092" s="49">
        <f t="shared" si="111"/>
        <v>890.16000000000008</v>
      </c>
      <c r="S1092" s="50">
        <f t="shared" si="112"/>
        <v>9791.76</v>
      </c>
    </row>
    <row r="1093" spans="1:19" ht="55.5" customHeight="1" x14ac:dyDescent="0.2">
      <c r="A1093" s="42">
        <f t="shared" si="113"/>
        <v>8</v>
      </c>
      <c r="B1093" s="43"/>
      <c r="C1093" s="44" t="s">
        <v>404</v>
      </c>
      <c r="D1093" s="43" t="s">
        <v>42</v>
      </c>
      <c r="E1093" s="43" t="s">
        <v>235</v>
      </c>
      <c r="F1093" s="43" t="s">
        <v>236</v>
      </c>
      <c r="G1093" s="45" t="s">
        <v>237</v>
      </c>
      <c r="H1093" s="46" t="s">
        <v>46</v>
      </c>
      <c r="I1093" s="46">
        <v>92201</v>
      </c>
      <c r="J1093" s="47">
        <v>1093.7777777777778</v>
      </c>
      <c r="K1093" s="48">
        <v>8.8000000000000007</v>
      </c>
      <c r="L1093" s="49">
        <f t="shared" si="110"/>
        <v>9625.2444444444463</v>
      </c>
      <c r="M1093" s="49"/>
      <c r="N1093" s="49"/>
      <c r="O1093" s="49"/>
      <c r="P1093" s="48"/>
      <c r="Q1093" s="49"/>
      <c r="R1093" s="49">
        <f t="shared" si="111"/>
        <v>962.52444444444473</v>
      </c>
      <c r="S1093" s="50">
        <f t="shared" si="112"/>
        <v>10587.768888888892</v>
      </c>
    </row>
    <row r="1094" spans="1:19" ht="90" customHeight="1" x14ac:dyDescent="0.2">
      <c r="A1094" s="42">
        <f t="shared" si="113"/>
        <v>9</v>
      </c>
      <c r="B1094" s="42"/>
      <c r="C1094" s="43" t="s">
        <v>305</v>
      </c>
      <c r="D1094" s="43" t="s">
        <v>42</v>
      </c>
      <c r="E1094" s="43" t="s">
        <v>306</v>
      </c>
      <c r="F1094" s="43" t="s">
        <v>307</v>
      </c>
      <c r="G1094" s="45" t="s">
        <v>308</v>
      </c>
      <c r="H1094" s="46" t="s">
        <v>46</v>
      </c>
      <c r="I1094" s="46">
        <v>92201</v>
      </c>
      <c r="J1094" s="47">
        <f>I1094/72</f>
        <v>1280.5694444444443</v>
      </c>
      <c r="K1094" s="48">
        <v>28.8</v>
      </c>
      <c r="L1094" s="49">
        <f t="shared" si="110"/>
        <v>36880.400000000001</v>
      </c>
      <c r="M1094" s="49"/>
      <c r="N1094" s="49"/>
      <c r="O1094" s="48"/>
      <c r="P1094" s="49"/>
      <c r="Q1094" s="49"/>
      <c r="R1094" s="49">
        <f t="shared" si="111"/>
        <v>3688.0400000000004</v>
      </c>
      <c r="S1094" s="50">
        <f t="shared" si="112"/>
        <v>40568.44</v>
      </c>
    </row>
    <row r="1095" spans="1:19" ht="51" customHeight="1" x14ac:dyDescent="0.2">
      <c r="A1095" s="42">
        <f t="shared" si="113"/>
        <v>10</v>
      </c>
      <c r="B1095" s="42"/>
      <c r="C1095" s="43" t="s">
        <v>62</v>
      </c>
      <c r="D1095" s="43" t="s">
        <v>42</v>
      </c>
      <c r="E1095" s="43" t="s">
        <v>43</v>
      </c>
      <c r="F1095" s="43" t="s">
        <v>88</v>
      </c>
      <c r="G1095" s="45" t="s">
        <v>89</v>
      </c>
      <c r="H1095" s="60" t="s">
        <v>46</v>
      </c>
      <c r="I1095" s="46">
        <v>80875</v>
      </c>
      <c r="J1095" s="47">
        <f>I1095/72</f>
        <v>1123.2638888888889</v>
      </c>
      <c r="K1095" s="48">
        <v>4.4000000000000004</v>
      </c>
      <c r="L1095" s="49">
        <f t="shared" si="110"/>
        <v>4942.3611111111113</v>
      </c>
      <c r="M1095" s="49"/>
      <c r="N1095" s="49"/>
      <c r="O1095" s="49"/>
      <c r="P1095" s="48"/>
      <c r="Q1095" s="49"/>
      <c r="R1095" s="49">
        <f t="shared" si="111"/>
        <v>494.23611111111114</v>
      </c>
      <c r="S1095" s="50">
        <f t="shared" si="112"/>
        <v>5436.5972222222226</v>
      </c>
    </row>
    <row r="1096" spans="1:19" ht="75" customHeight="1" x14ac:dyDescent="0.2">
      <c r="A1096" s="42">
        <f t="shared" si="113"/>
        <v>11</v>
      </c>
      <c r="B1096" s="42"/>
      <c r="C1096" s="43" t="s">
        <v>387</v>
      </c>
      <c r="D1096" s="43" t="s">
        <v>42</v>
      </c>
      <c r="E1096" s="43" t="s">
        <v>106</v>
      </c>
      <c r="F1096" s="43" t="s">
        <v>364</v>
      </c>
      <c r="G1096" s="45" t="s">
        <v>70</v>
      </c>
      <c r="H1096" s="46" t="s">
        <v>46</v>
      </c>
      <c r="I1096" s="46">
        <v>93971</v>
      </c>
      <c r="J1096" s="47">
        <f>I1096/72</f>
        <v>1305.1527777777778</v>
      </c>
      <c r="K1096" s="48">
        <v>1.6</v>
      </c>
      <c r="L1096" s="49">
        <f t="shared" si="110"/>
        <v>2088.2444444444445</v>
      </c>
      <c r="M1096" s="49"/>
      <c r="N1096" s="49"/>
      <c r="O1096" s="49"/>
      <c r="P1096" s="48"/>
      <c r="Q1096" s="49"/>
      <c r="R1096" s="49">
        <f t="shared" si="111"/>
        <v>208.82444444444445</v>
      </c>
      <c r="S1096" s="50">
        <f t="shared" si="112"/>
        <v>2297.068888888889</v>
      </c>
    </row>
    <row r="1097" spans="1:19" ht="51" customHeight="1" x14ac:dyDescent="0.2">
      <c r="A1097" s="42">
        <f t="shared" si="113"/>
        <v>12</v>
      </c>
      <c r="B1097" s="42"/>
      <c r="C1097" s="43" t="s">
        <v>62</v>
      </c>
      <c r="D1097" s="43" t="s">
        <v>42</v>
      </c>
      <c r="E1097" s="43" t="s">
        <v>43</v>
      </c>
      <c r="F1097" s="43" t="s">
        <v>123</v>
      </c>
      <c r="G1097" s="45" t="s">
        <v>89</v>
      </c>
      <c r="H1097" s="46" t="s">
        <v>46</v>
      </c>
      <c r="I1097" s="46">
        <v>80875</v>
      </c>
      <c r="J1097" s="47">
        <f>I1097/72</f>
        <v>1123.2638888888889</v>
      </c>
      <c r="K1097" s="48">
        <v>4.4000000000000004</v>
      </c>
      <c r="L1097" s="49">
        <f t="shared" si="110"/>
        <v>4942.3611111111113</v>
      </c>
      <c r="M1097" s="49"/>
      <c r="N1097" s="49"/>
      <c r="O1097" s="49"/>
      <c r="P1097" s="48"/>
      <c r="Q1097" s="49"/>
      <c r="R1097" s="49">
        <f t="shared" si="111"/>
        <v>494.23611111111114</v>
      </c>
      <c r="S1097" s="50">
        <f t="shared" si="112"/>
        <v>5436.5972222222226</v>
      </c>
    </row>
    <row r="1098" spans="1:19" ht="26.25" thickBot="1" x14ac:dyDescent="0.25">
      <c r="A1098" s="105">
        <f t="shared" si="113"/>
        <v>13</v>
      </c>
      <c r="B1098" s="109"/>
      <c r="C1098" s="102" t="s">
        <v>124</v>
      </c>
      <c r="D1098" s="103" t="s">
        <v>42</v>
      </c>
      <c r="E1098" s="102"/>
      <c r="F1098" s="102"/>
      <c r="G1098" s="65" t="s">
        <v>125</v>
      </c>
      <c r="H1098" s="66" t="s">
        <v>46</v>
      </c>
      <c r="I1098" s="66">
        <v>85653</v>
      </c>
      <c r="J1098" s="47">
        <f>I1098/72</f>
        <v>1189.625</v>
      </c>
      <c r="K1098" s="61">
        <v>45.8</v>
      </c>
      <c r="L1098" s="49">
        <f t="shared" si="110"/>
        <v>54484.824999999997</v>
      </c>
      <c r="M1098" s="62"/>
      <c r="N1098" s="62"/>
      <c r="O1098" s="62"/>
      <c r="P1098" s="61"/>
      <c r="Q1098" s="62"/>
      <c r="R1098" s="49">
        <f t="shared" si="111"/>
        <v>5448.4825000000001</v>
      </c>
      <c r="S1098" s="50">
        <f t="shared" si="112"/>
        <v>59933.307499999995</v>
      </c>
    </row>
    <row r="1099" spans="1:19" ht="13.5" thickBot="1" x14ac:dyDescent="0.25">
      <c r="A1099" s="167" t="s">
        <v>126</v>
      </c>
      <c r="B1099" s="168"/>
      <c r="C1099" s="157"/>
      <c r="D1099" s="157"/>
      <c r="E1099" s="157"/>
      <c r="F1099" s="157"/>
      <c r="G1099" s="163"/>
      <c r="H1099" s="163"/>
      <c r="I1099" s="163"/>
      <c r="J1099" s="164"/>
      <c r="K1099" s="164">
        <f>SUM(K1067:K1098)</f>
        <v>145.80000000000001</v>
      </c>
      <c r="L1099" s="165">
        <f>SUM(L1067:L1098)</f>
        <v>179846.27499999999</v>
      </c>
      <c r="M1099" s="165">
        <f>SUM(M1067:M1098)</f>
        <v>4424</v>
      </c>
      <c r="N1099" s="165">
        <f>SUM(N1090:N1098)</f>
        <v>0</v>
      </c>
      <c r="O1099" s="165"/>
      <c r="P1099" s="164">
        <f>SUM(P1086:P1098)</f>
        <v>0</v>
      </c>
      <c r="Q1099" s="165">
        <f>SUM(Q1086:Q1098)</f>
        <v>0</v>
      </c>
      <c r="R1099" s="165">
        <f>SUM(R1086:R1098)</f>
        <v>17984.627500000002</v>
      </c>
      <c r="S1099" s="74">
        <f>SUM(S1086:S1098)</f>
        <v>202254.9025</v>
      </c>
    </row>
    <row r="1100" spans="1:19" x14ac:dyDescent="0.2">
      <c r="A1100" s="120"/>
      <c r="B1100" s="120"/>
      <c r="C1100" s="116"/>
      <c r="D1100" s="116"/>
      <c r="E1100" s="116"/>
      <c r="F1100" s="116"/>
      <c r="G1100" s="121"/>
      <c r="H1100" s="121"/>
      <c r="I1100" s="121"/>
      <c r="J1100" s="122"/>
      <c r="K1100" s="122"/>
      <c r="L1100" s="123"/>
      <c r="M1100" s="123"/>
      <c r="N1100" s="123"/>
      <c r="O1100" s="123"/>
      <c r="P1100" s="122"/>
      <c r="Q1100" s="123"/>
      <c r="R1100" s="123"/>
      <c r="S1100" s="123"/>
    </row>
    <row r="1101" spans="1:19" x14ac:dyDescent="0.2">
      <c r="A1101" s="83"/>
      <c r="B1101" s="83"/>
      <c r="C1101" s="83"/>
      <c r="D1101" s="83"/>
      <c r="E1101" s="83"/>
      <c r="F1101" s="83"/>
      <c r="R1101" s="124">
        <f>R1080/R1079*100</f>
        <v>100</v>
      </c>
      <c r="S1101" s="125">
        <f>S1099*R1101%</f>
        <v>202254.9025</v>
      </c>
    </row>
    <row r="1102" spans="1:19" x14ac:dyDescent="0.2">
      <c r="A1102" s="83"/>
      <c r="B1102" s="83"/>
      <c r="C1102" s="9" t="s">
        <v>127</v>
      </c>
      <c r="D1102" s="9"/>
      <c r="E1102" s="9"/>
      <c r="F1102" s="9"/>
      <c r="G1102" s="11"/>
      <c r="H1102" s="11"/>
      <c r="I1102" s="11"/>
      <c r="R1102" s="4">
        <f>R1081/R1079*100</f>
        <v>0</v>
      </c>
      <c r="S1102" s="125">
        <f>S1099-S1101</f>
        <v>0</v>
      </c>
    </row>
    <row r="1103" spans="1:19" x14ac:dyDescent="0.2">
      <c r="A1103" s="83"/>
      <c r="B1103" s="83"/>
      <c r="C1103" s="9"/>
      <c r="D1103" s="9"/>
      <c r="E1103" s="9"/>
      <c r="F1103" s="9"/>
      <c r="G1103" s="11"/>
      <c r="H1103" s="11"/>
      <c r="I1103" s="11"/>
      <c r="R1103" s="4">
        <f>SUM(R1101:R1102)</f>
        <v>100</v>
      </c>
      <c r="S1103" s="125">
        <f>SUM(S1101:S1102)</f>
        <v>202254.9025</v>
      </c>
    </row>
    <row r="1104" spans="1:19" x14ac:dyDescent="0.2">
      <c r="A1104" s="83"/>
      <c r="B1104" s="83"/>
      <c r="C1104" s="9" t="s">
        <v>216</v>
      </c>
      <c r="D1104" s="9"/>
      <c r="E1104" s="9"/>
      <c r="F1104" s="11"/>
      <c r="G1104" s="11"/>
      <c r="H1104" s="11"/>
      <c r="I1104" s="11"/>
    </row>
    <row r="1105" spans="1:19" x14ac:dyDescent="0.2">
      <c r="A1105" s="83"/>
      <c r="B1105" s="83"/>
      <c r="C1105" s="9"/>
      <c r="D1105" s="9"/>
      <c r="E1105" s="9"/>
      <c r="F1105" s="11"/>
      <c r="G1105" s="11"/>
      <c r="H1105" s="11"/>
      <c r="I1105" s="11"/>
    </row>
    <row r="1106" spans="1:19" x14ac:dyDescent="0.2">
      <c r="A1106" s="83"/>
      <c r="B1106" s="83"/>
      <c r="C1106" s="9"/>
      <c r="D1106" s="9"/>
      <c r="E1106" s="9"/>
      <c r="F1106" s="11"/>
      <c r="G1106" s="11"/>
      <c r="H1106" s="11"/>
      <c r="I1106" s="11"/>
    </row>
    <row r="1107" spans="1:19" x14ac:dyDescent="0.2">
      <c r="A1107" s="83"/>
      <c r="B1107" s="83"/>
      <c r="C1107" s="9"/>
      <c r="D1107" s="9"/>
      <c r="E1107" s="9"/>
      <c r="F1107" s="11"/>
      <c r="G1107" s="11"/>
      <c r="H1107" s="11"/>
      <c r="I1107" s="11"/>
    </row>
    <row r="1108" spans="1:19" x14ac:dyDescent="0.2">
      <c r="A1108" s="83"/>
      <c r="B1108" s="83"/>
      <c r="C1108" s="9"/>
      <c r="D1108" s="9"/>
      <c r="E1108" s="9"/>
      <c r="F1108" s="11"/>
      <c r="G1108" s="11"/>
      <c r="H1108" s="11"/>
      <c r="I1108" s="11"/>
    </row>
    <row r="1109" spans="1:19" x14ac:dyDescent="0.2">
      <c r="A1109" s="83"/>
      <c r="B1109" s="83"/>
      <c r="C1109" s="9"/>
      <c r="D1109" s="9"/>
      <c r="E1109" s="9"/>
      <c r="F1109" s="11"/>
      <c r="G1109" s="11"/>
      <c r="H1109" s="11"/>
      <c r="I1109" s="11"/>
    </row>
    <row r="1110" spans="1:19" x14ac:dyDescent="0.2">
      <c r="A1110" s="83"/>
      <c r="B1110" s="83"/>
      <c r="C1110" s="83"/>
      <c r="D1110" s="83"/>
      <c r="E1110" s="83"/>
      <c r="F1110" s="83"/>
    </row>
    <row r="1111" spans="1:19" x14ac:dyDescent="0.2">
      <c r="A1111" s="83"/>
      <c r="B1111" s="83"/>
      <c r="C1111" s="83"/>
      <c r="D1111" s="83"/>
      <c r="E1111" s="83"/>
      <c r="F1111" s="83"/>
    </row>
    <row r="1112" spans="1:19" x14ac:dyDescent="0.2">
      <c r="A1112" s="83"/>
      <c r="B1112" s="83"/>
      <c r="C1112" s="83"/>
      <c r="D1112" s="83"/>
      <c r="E1112" s="83"/>
      <c r="F1112" s="83"/>
    </row>
    <row r="1113" spans="1:19" x14ac:dyDescent="0.2">
      <c r="A1113" s="1" t="s">
        <v>0</v>
      </c>
      <c r="B1113" s="1"/>
      <c r="C1113" s="1"/>
      <c r="D1113" s="2"/>
      <c r="E1113" s="127" t="s">
        <v>405</v>
      </c>
      <c r="F1113" s="127"/>
      <c r="G1113" s="127"/>
      <c r="H1113" s="127"/>
      <c r="I1113" s="127"/>
      <c r="J1113" s="127"/>
      <c r="K1113" s="127"/>
      <c r="L1113" s="4"/>
      <c r="M1113" s="5"/>
      <c r="N1113" s="6" t="s">
        <v>2</v>
      </c>
      <c r="O1113" s="6"/>
      <c r="P1113" s="6"/>
      <c r="Q1113" s="6"/>
      <c r="R1113" s="6"/>
      <c r="S1113" s="6"/>
    </row>
    <row r="1114" spans="1:19" ht="39.75" customHeight="1" x14ac:dyDescent="0.2">
      <c r="A1114" s="8" t="s">
        <v>3</v>
      </c>
      <c r="B1114" s="8"/>
      <c r="C1114" s="8"/>
      <c r="D1114" s="2"/>
      <c r="E1114" s="2"/>
      <c r="F1114" s="9"/>
      <c r="G1114" s="10"/>
      <c r="H1114" s="11"/>
      <c r="I1114" s="11"/>
      <c r="J1114" s="5"/>
      <c r="K1114" s="5"/>
      <c r="L1114" s="4"/>
      <c r="N1114" s="12" t="s">
        <v>4</v>
      </c>
      <c r="O1114" s="12"/>
      <c r="P1114" s="12"/>
      <c r="Q1114" s="12"/>
      <c r="R1114" s="12"/>
      <c r="S1114" s="12"/>
    </row>
    <row r="1115" spans="1:19" x14ac:dyDescent="0.2">
      <c r="A1115" s="3" t="s">
        <v>391</v>
      </c>
      <c r="B1115" s="3"/>
      <c r="C1115" s="3"/>
      <c r="D1115" s="3"/>
      <c r="E1115" s="3" t="s">
        <v>5</v>
      </c>
      <c r="F1115" s="3"/>
      <c r="G1115" s="3"/>
      <c r="H1115" s="3"/>
      <c r="I1115" s="3"/>
      <c r="J1115" s="3"/>
      <c r="K1115" s="3"/>
      <c r="L1115" s="3"/>
      <c r="M1115" s="5"/>
      <c r="N1115" s="17" t="s">
        <v>200</v>
      </c>
      <c r="O1115" s="17"/>
      <c r="P1115" s="17"/>
      <c r="Q1115" s="17"/>
      <c r="R1115" s="17"/>
      <c r="S1115" s="17"/>
    </row>
    <row r="1116" spans="1:19" x14ac:dyDescent="0.2">
      <c r="A1116" s="2"/>
      <c r="B1116" s="2"/>
      <c r="C1116" s="2"/>
      <c r="D1116" s="2"/>
      <c r="E1116" s="2"/>
      <c r="F1116" s="9" t="s">
        <v>7</v>
      </c>
      <c r="G1116" s="9"/>
      <c r="H1116" s="9"/>
      <c r="I1116" s="9"/>
      <c r="J1116" s="5"/>
      <c r="K1116" s="5"/>
      <c r="L1116" s="4"/>
      <c r="M1116" s="5"/>
    </row>
    <row r="1117" spans="1:19" x14ac:dyDescent="0.2">
      <c r="E1117" s="9"/>
      <c r="F1117" s="9"/>
      <c r="G1117" s="11"/>
      <c r="H1117" s="11"/>
      <c r="I1117" s="11"/>
      <c r="J1117" s="5"/>
      <c r="K1117" s="5"/>
      <c r="L1117" s="4"/>
      <c r="M1117" s="5"/>
    </row>
    <row r="1118" spans="1:19" x14ac:dyDescent="0.2">
      <c r="A1118" s="9"/>
      <c r="B1118" s="9"/>
      <c r="C1118" s="9"/>
      <c r="D1118" s="9"/>
      <c r="E1118" s="9"/>
      <c r="F1118" s="2" t="s">
        <v>9</v>
      </c>
      <c r="G1118" s="9"/>
      <c r="H1118" s="9"/>
      <c r="I1118" s="9"/>
      <c r="J1118" s="9"/>
      <c r="K1118" s="5"/>
      <c r="L1118" s="4"/>
      <c r="M1118" s="5"/>
      <c r="N1118" s="4" t="s">
        <v>10</v>
      </c>
      <c r="O1118" s="5"/>
      <c r="P1118" s="4"/>
      <c r="Q1118" s="4"/>
      <c r="R1118" s="4"/>
      <c r="S1118" s="4"/>
    </row>
    <row r="1119" spans="1:19" x14ac:dyDescent="0.2">
      <c r="A1119" s="9"/>
      <c r="B1119" s="9"/>
      <c r="C1119" s="9"/>
      <c r="D1119" s="9"/>
      <c r="E1119" s="9"/>
      <c r="F1119" s="9"/>
      <c r="G1119" s="11"/>
      <c r="H1119" s="11"/>
      <c r="I1119" s="11"/>
      <c r="J1119" s="5"/>
      <c r="K1119" s="5"/>
      <c r="L1119" s="4"/>
      <c r="M1119" s="5"/>
      <c r="N1119" s="4" t="s">
        <v>11</v>
      </c>
      <c r="O1119" s="5"/>
      <c r="P1119" s="4"/>
      <c r="Q1119" s="4"/>
      <c r="R1119" s="16" t="s">
        <v>12</v>
      </c>
      <c r="S1119" s="4"/>
    </row>
    <row r="1120" spans="1:19" ht="17.25" customHeight="1" x14ac:dyDescent="0.2">
      <c r="A1120" s="9"/>
      <c r="B1120" s="9"/>
      <c r="C1120" s="9"/>
      <c r="D1120" s="9"/>
      <c r="E1120" s="9"/>
      <c r="F1120" s="9"/>
      <c r="G1120" s="11"/>
      <c r="H1120" s="11"/>
      <c r="I1120" s="11"/>
      <c r="J1120" s="5"/>
      <c r="K1120" s="5"/>
      <c r="L1120" s="4"/>
      <c r="M1120" s="5"/>
      <c r="N1120" s="22" t="s">
        <v>406</v>
      </c>
      <c r="O1120" s="22"/>
      <c r="P1120" s="22"/>
      <c r="Q1120" s="22"/>
      <c r="R1120" s="22"/>
      <c r="S1120" s="22"/>
    </row>
    <row r="1121" spans="1:20" ht="45" customHeight="1" x14ac:dyDescent="0.2">
      <c r="A1121" s="9"/>
      <c r="B1121" s="9"/>
      <c r="C1121" s="9"/>
      <c r="D1121" s="9"/>
      <c r="E1121" s="9"/>
      <c r="F1121" s="9"/>
      <c r="G1121" s="11"/>
      <c r="H1121" s="11"/>
      <c r="I1121" s="11"/>
      <c r="J1121" s="5"/>
      <c r="K1121" s="5"/>
      <c r="L1121" s="4"/>
      <c r="M1121" s="5"/>
      <c r="N1121" s="22"/>
      <c r="O1121" s="22"/>
      <c r="P1121" s="22"/>
      <c r="Q1121" s="22"/>
      <c r="R1121" s="22"/>
      <c r="S1121" s="22"/>
    </row>
    <row r="1122" spans="1:20" x14ac:dyDescent="0.2">
      <c r="A1122" s="9"/>
      <c r="B1122" s="9"/>
      <c r="C1122" s="9"/>
      <c r="D1122" s="9"/>
      <c r="E1122" s="9"/>
      <c r="F1122" s="9"/>
      <c r="G1122" s="11"/>
      <c r="H1122" s="11"/>
      <c r="I1122" s="11"/>
      <c r="J1122" s="5"/>
      <c r="K1122" s="5"/>
      <c r="L1122" s="4"/>
      <c r="M1122" s="5"/>
      <c r="N1122" s="23" t="s">
        <v>14</v>
      </c>
      <c r="O1122" s="23"/>
      <c r="P1122" s="23"/>
      <c r="Q1122" s="23"/>
      <c r="R1122" s="24">
        <v>1</v>
      </c>
      <c r="S1122" s="4"/>
    </row>
    <row r="1123" spans="1:20" x14ac:dyDescent="0.2">
      <c r="A1123" s="9"/>
      <c r="B1123" s="9"/>
      <c r="C1123" s="9"/>
      <c r="D1123" s="9"/>
      <c r="E1123" s="9"/>
      <c r="F1123" s="9"/>
      <c r="G1123" s="11"/>
      <c r="H1123" s="11"/>
      <c r="I1123" s="11"/>
      <c r="J1123" s="5"/>
      <c r="K1123" s="5"/>
      <c r="L1123" s="4"/>
      <c r="M1123" s="5"/>
      <c r="N1123" s="4" t="s">
        <v>15</v>
      </c>
      <c r="O1123" s="5"/>
      <c r="P1123" s="4"/>
      <c r="Q1123" s="4"/>
      <c r="R1123" s="101">
        <v>1</v>
      </c>
      <c r="S1123" s="4"/>
    </row>
    <row r="1124" spans="1:20" x14ac:dyDescent="0.2">
      <c r="A1124" s="9"/>
      <c r="B1124" s="9"/>
      <c r="C1124" s="9"/>
      <c r="D1124" s="9"/>
      <c r="E1124" s="9"/>
      <c r="F1124" s="9"/>
      <c r="G1124" s="11"/>
      <c r="H1124" s="11"/>
      <c r="I1124" s="11"/>
      <c r="J1124" s="5"/>
      <c r="K1124" s="5"/>
      <c r="L1124" s="4"/>
      <c r="M1124" s="5"/>
      <c r="N1124" s="4" t="s">
        <v>16</v>
      </c>
      <c r="O1124" s="5"/>
      <c r="P1124" s="4"/>
      <c r="Q1124" s="4"/>
      <c r="R1124" s="16">
        <v>29</v>
      </c>
      <c r="S1124" s="4"/>
    </row>
    <row r="1125" spans="1:20" x14ac:dyDescent="0.2">
      <c r="A1125" s="9"/>
      <c r="B1125" s="9"/>
      <c r="C1125" s="9"/>
      <c r="D1125" s="9"/>
      <c r="E1125" s="9"/>
      <c r="F1125" s="9"/>
      <c r="G1125" s="11"/>
      <c r="H1125" s="11"/>
      <c r="I1125" s="11"/>
      <c r="J1125" s="5"/>
      <c r="K1125" s="5"/>
      <c r="L1125" s="4"/>
      <c r="M1125" s="5"/>
      <c r="N1125" s="4" t="s">
        <v>17</v>
      </c>
      <c r="O1125" s="5"/>
      <c r="P1125" s="4"/>
      <c r="Q1125" s="4"/>
      <c r="R1125" s="25">
        <v>25</v>
      </c>
      <c r="S1125" s="4"/>
    </row>
    <row r="1126" spans="1:20" x14ac:dyDescent="0.2">
      <c r="A1126" s="9"/>
      <c r="B1126" s="9"/>
      <c r="C1126" s="9"/>
      <c r="D1126" s="9"/>
      <c r="E1126" s="9"/>
      <c r="F1126" s="9"/>
      <c r="G1126" s="11"/>
      <c r="H1126" s="11"/>
      <c r="I1126" s="11"/>
      <c r="J1126" s="5"/>
      <c r="K1126" s="5"/>
      <c r="L1126" s="4"/>
      <c r="M1126" s="5"/>
      <c r="N1126" s="4" t="s">
        <v>18</v>
      </c>
      <c r="O1126" s="5"/>
      <c r="P1126" s="4"/>
      <c r="Q1126" s="4"/>
      <c r="R1126" s="16">
        <v>4</v>
      </c>
      <c r="S1126" s="4"/>
    </row>
    <row r="1127" spans="1:20" x14ac:dyDescent="0.2">
      <c r="A1127" s="9"/>
      <c r="B1127" s="9"/>
      <c r="C1127" s="9"/>
      <c r="D1127" s="9"/>
      <c r="E1127" s="9"/>
      <c r="F1127" s="9"/>
      <c r="G1127" s="11"/>
      <c r="H1127" s="11"/>
      <c r="I1127" s="11"/>
      <c r="J1127" s="5"/>
      <c r="K1127" s="5"/>
      <c r="L1127" s="4"/>
      <c r="M1127" s="5"/>
      <c r="N1127" s="4" t="s">
        <v>19</v>
      </c>
      <c r="O1127" s="5"/>
      <c r="P1127" s="4"/>
      <c r="Q1127" s="4"/>
      <c r="R1127" s="16">
        <v>2004</v>
      </c>
      <c r="S1127" s="4"/>
    </row>
    <row r="1128" spans="1:20" ht="12.75" customHeight="1" x14ac:dyDescent="0.2">
      <c r="A1128" s="26" t="s">
        <v>20</v>
      </c>
      <c r="B1128" s="26" t="s">
        <v>21</v>
      </c>
      <c r="C1128" s="26" t="s">
        <v>22</v>
      </c>
      <c r="D1128" s="26" t="s">
        <v>23</v>
      </c>
      <c r="E1128" s="26" t="s">
        <v>24</v>
      </c>
      <c r="F1128" s="26" t="s">
        <v>25</v>
      </c>
      <c r="G1128" s="26" t="s">
        <v>26</v>
      </c>
      <c r="H1128" s="26" t="s">
        <v>27</v>
      </c>
      <c r="I1128" s="26" t="s">
        <v>28</v>
      </c>
      <c r="J1128" s="26" t="s">
        <v>29</v>
      </c>
      <c r="K1128" s="26" t="s">
        <v>30</v>
      </c>
      <c r="L1128" s="26" t="s">
        <v>31</v>
      </c>
      <c r="M1128" s="27" t="s">
        <v>32</v>
      </c>
      <c r="N1128" s="28"/>
      <c r="O1128" s="28"/>
      <c r="P1128" s="28"/>
      <c r="Q1128" s="29"/>
      <c r="R1128" s="30" t="s">
        <v>33</v>
      </c>
      <c r="S1128" s="31" t="s">
        <v>34</v>
      </c>
    </row>
    <row r="1129" spans="1:20" x14ac:dyDescent="0.2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3" t="s">
        <v>35</v>
      </c>
      <c r="N1129" s="30" t="s">
        <v>36</v>
      </c>
      <c r="O1129" s="27" t="s">
        <v>37</v>
      </c>
      <c r="P1129" s="28"/>
      <c r="Q1129" s="29"/>
      <c r="R1129" s="34"/>
      <c r="S1129" s="35"/>
    </row>
    <row r="1130" spans="1:20" ht="96.75" customHeight="1" x14ac:dyDescent="0.2">
      <c r="A1130" s="36"/>
      <c r="B1130" s="36"/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7"/>
      <c r="N1130" s="38"/>
      <c r="O1130" s="39" t="s">
        <v>38</v>
      </c>
      <c r="P1130" s="40" t="s">
        <v>39</v>
      </c>
      <c r="Q1130" s="41" t="s">
        <v>40</v>
      </c>
      <c r="R1130" s="38"/>
      <c r="S1130" s="35"/>
    </row>
    <row r="1131" spans="1:20" ht="51" x14ac:dyDescent="0.2">
      <c r="A1131" s="42">
        <v>1</v>
      </c>
      <c r="B1131" s="42"/>
      <c r="C1131" s="43" t="s">
        <v>41</v>
      </c>
      <c r="D1131" s="43" t="s">
        <v>42</v>
      </c>
      <c r="E1131" s="44" t="s">
        <v>43</v>
      </c>
      <c r="F1131" s="43" t="s">
        <v>44</v>
      </c>
      <c r="G1131" s="45" t="s">
        <v>45</v>
      </c>
      <c r="H1131" s="46" t="s">
        <v>46</v>
      </c>
      <c r="I1131" s="46">
        <v>87246</v>
      </c>
      <c r="J1131" s="47">
        <f>I1131/72</f>
        <v>1211.75</v>
      </c>
      <c r="K1131" s="48">
        <v>3.8</v>
      </c>
      <c r="L1131" s="49">
        <f>J1131*K1131</f>
        <v>4604.6499999999996</v>
      </c>
      <c r="M1131" s="49"/>
      <c r="N1131" s="49"/>
      <c r="O1131" s="49"/>
      <c r="P1131" s="48"/>
      <c r="Q1131" s="49"/>
      <c r="R1131" s="49">
        <f>L1131*10%</f>
        <v>460.46499999999997</v>
      </c>
      <c r="S1131" s="50">
        <f>R1131+Q1131+N1131+M1131+L1131</f>
        <v>5065.1149999999998</v>
      </c>
    </row>
    <row r="1132" spans="1:20" s="51" customFormat="1" ht="38.25" x14ac:dyDescent="0.2">
      <c r="A1132" s="42">
        <v>2</v>
      </c>
      <c r="B1132" s="42"/>
      <c r="C1132" s="43" t="s">
        <v>47</v>
      </c>
      <c r="D1132" s="43" t="s">
        <v>42</v>
      </c>
      <c r="E1132" s="43" t="s">
        <v>48</v>
      </c>
      <c r="F1132" s="43" t="s">
        <v>49</v>
      </c>
      <c r="G1132" s="45" t="s">
        <v>50</v>
      </c>
      <c r="H1132" s="46" t="s">
        <v>46</v>
      </c>
      <c r="I1132" s="46">
        <v>90609</v>
      </c>
      <c r="J1132" s="47">
        <f>I1132/72</f>
        <v>1258.4583333333333</v>
      </c>
      <c r="K1132" s="48">
        <v>12.1</v>
      </c>
      <c r="L1132" s="49">
        <f>J1132*K1132</f>
        <v>15227.345833333333</v>
      </c>
      <c r="M1132" s="54"/>
      <c r="N1132" s="54"/>
      <c r="O1132" s="49">
        <v>20</v>
      </c>
      <c r="P1132" s="48">
        <v>12.1</v>
      </c>
      <c r="Q1132" s="49">
        <f>17697*20%/72*P1132</f>
        <v>594.81583333333333</v>
      </c>
      <c r="R1132" s="49">
        <f>L1132*10%</f>
        <v>1522.7345833333334</v>
      </c>
      <c r="S1132" s="50">
        <f>R1132+Q1132+N1132+M1132+L1132</f>
        <v>17344.896249999998</v>
      </c>
      <c r="T1132" s="56"/>
    </row>
    <row r="1133" spans="1:20" s="51" customFormat="1" ht="51" x14ac:dyDescent="0.2">
      <c r="A1133" s="42">
        <f>A1132+1</f>
        <v>3</v>
      </c>
      <c r="B1133" s="42"/>
      <c r="C1133" s="43" t="s">
        <v>55</v>
      </c>
      <c r="D1133" s="43" t="s">
        <v>42</v>
      </c>
      <c r="E1133" s="43" t="s">
        <v>56</v>
      </c>
      <c r="F1133" s="43" t="s">
        <v>57</v>
      </c>
      <c r="G1133" s="45" t="s">
        <v>58</v>
      </c>
      <c r="H1133" s="46" t="s">
        <v>46</v>
      </c>
      <c r="I1133" s="46">
        <v>82468</v>
      </c>
      <c r="J1133" s="47">
        <f>I1133/72</f>
        <v>1145.3888888888889</v>
      </c>
      <c r="K1133" s="48">
        <v>16.600000000000001</v>
      </c>
      <c r="L1133" s="49">
        <f>J1133*K1133</f>
        <v>19013.455555555556</v>
      </c>
      <c r="M1133" s="54"/>
      <c r="N1133" s="54"/>
      <c r="O1133" s="49">
        <v>25</v>
      </c>
      <c r="P1133" s="48">
        <v>16.600000000000001</v>
      </c>
      <c r="Q1133" s="49">
        <f>17697*25%/72*P1133</f>
        <v>1020.0354166666667</v>
      </c>
      <c r="R1133" s="49">
        <f>L1133*10%</f>
        <v>1901.3455555555556</v>
      </c>
      <c r="S1133" s="50">
        <f>R1133+Q1133+N1133+M1133+L1133</f>
        <v>21934.836527777778</v>
      </c>
      <c r="T1133" s="56"/>
    </row>
    <row r="1134" spans="1:20" ht="63.75" x14ac:dyDescent="0.2">
      <c r="A1134" s="42">
        <f t="shared" ref="A1134:A1151" si="114">A1133+1</f>
        <v>4</v>
      </c>
      <c r="B1134" s="43"/>
      <c r="C1134" s="43" t="s">
        <v>93</v>
      </c>
      <c r="D1134" s="43" t="s">
        <v>42</v>
      </c>
      <c r="E1134" s="44" t="s">
        <v>52</v>
      </c>
      <c r="F1134" s="43" t="s">
        <v>407</v>
      </c>
      <c r="G1134" s="45" t="s">
        <v>408</v>
      </c>
      <c r="H1134" s="46" t="s">
        <v>46</v>
      </c>
      <c r="I1134" s="46">
        <v>87246</v>
      </c>
      <c r="J1134" s="47">
        <f t="shared" ref="J1134:J1139" si="115">I1134/72</f>
        <v>1211.75</v>
      </c>
      <c r="K1134" s="48">
        <v>4.4000000000000004</v>
      </c>
      <c r="L1134" s="49">
        <f t="shared" ref="L1134:L1139" si="116">J1134*K1134</f>
        <v>5331.7000000000007</v>
      </c>
      <c r="M1134" s="49"/>
      <c r="N1134" s="49"/>
      <c r="O1134" s="49"/>
      <c r="P1134" s="48"/>
      <c r="Q1134" s="49"/>
      <c r="R1134" s="49">
        <f t="shared" ref="R1134:R1139" si="117">L1134*10%</f>
        <v>533.17000000000007</v>
      </c>
      <c r="S1134" s="50">
        <f t="shared" ref="S1134:S1139" si="118">R1134+Q1134+N1134+M1134+L1134</f>
        <v>5864.8700000000008</v>
      </c>
    </row>
    <row r="1135" spans="1:20" s="51" customFormat="1" ht="38.25" x14ac:dyDescent="0.2">
      <c r="A1135" s="42">
        <f t="shared" si="114"/>
        <v>5</v>
      </c>
      <c r="B1135" s="42"/>
      <c r="C1135" s="43" t="s">
        <v>66</v>
      </c>
      <c r="D1135" s="43" t="s">
        <v>42</v>
      </c>
      <c r="E1135" s="43" t="s">
        <v>48</v>
      </c>
      <c r="F1135" s="43" t="s">
        <v>67</v>
      </c>
      <c r="G1135" s="45" t="s">
        <v>68</v>
      </c>
      <c r="H1135" s="46" t="s">
        <v>46</v>
      </c>
      <c r="I1135" s="46">
        <v>92201</v>
      </c>
      <c r="J1135" s="47">
        <f t="shared" si="115"/>
        <v>1280.5694444444443</v>
      </c>
      <c r="K1135" s="48">
        <v>8</v>
      </c>
      <c r="L1135" s="49">
        <f t="shared" si="116"/>
        <v>10244.555555555555</v>
      </c>
      <c r="M1135" s="49"/>
      <c r="N1135" s="49"/>
      <c r="O1135" s="49"/>
      <c r="P1135" s="48"/>
      <c r="Q1135" s="49"/>
      <c r="R1135" s="49">
        <f t="shared" si="117"/>
        <v>1024.4555555555555</v>
      </c>
      <c r="S1135" s="50">
        <f t="shared" si="118"/>
        <v>11269.011111111111</v>
      </c>
    </row>
    <row r="1136" spans="1:20" ht="38.25" x14ac:dyDescent="0.2">
      <c r="A1136" s="42">
        <f t="shared" si="114"/>
        <v>6</v>
      </c>
      <c r="B1136" s="43"/>
      <c r="C1136" s="43" t="s">
        <v>51</v>
      </c>
      <c r="D1136" s="43" t="s">
        <v>42</v>
      </c>
      <c r="E1136" s="43" t="s">
        <v>48</v>
      </c>
      <c r="F1136" s="43" t="s">
        <v>69</v>
      </c>
      <c r="G1136" s="45" t="s">
        <v>70</v>
      </c>
      <c r="H1136" s="46" t="s">
        <v>46</v>
      </c>
      <c r="I1136" s="46">
        <v>93971</v>
      </c>
      <c r="J1136" s="47">
        <f t="shared" si="115"/>
        <v>1305.1527777777778</v>
      </c>
      <c r="K1136" s="48">
        <v>17.5</v>
      </c>
      <c r="L1136" s="49">
        <f t="shared" si="116"/>
        <v>22840.173611111113</v>
      </c>
      <c r="M1136" s="59"/>
      <c r="N1136" s="59"/>
      <c r="O1136" s="59">
        <v>25</v>
      </c>
      <c r="P1136" s="48">
        <v>17.5</v>
      </c>
      <c r="Q1136" s="49">
        <f>17697*25%/72*P1136</f>
        <v>1075.3385416666665</v>
      </c>
      <c r="R1136" s="49">
        <f t="shared" si="117"/>
        <v>2284.0173611111113</v>
      </c>
      <c r="S1136" s="50">
        <f t="shared" si="118"/>
        <v>26199.529513888891</v>
      </c>
    </row>
    <row r="1137" spans="1:20" s="51" customFormat="1" ht="63.75" x14ac:dyDescent="0.2">
      <c r="A1137" s="42">
        <f t="shared" si="114"/>
        <v>7</v>
      </c>
      <c r="B1137" s="43"/>
      <c r="C1137" s="43" t="s">
        <v>71</v>
      </c>
      <c r="D1137" s="43" t="s">
        <v>42</v>
      </c>
      <c r="E1137" s="44" t="s">
        <v>52</v>
      </c>
      <c r="F1137" s="43" t="s">
        <v>72</v>
      </c>
      <c r="G1137" s="45" t="s">
        <v>73</v>
      </c>
      <c r="H1137" s="46" t="s">
        <v>46</v>
      </c>
      <c r="I1137" s="46">
        <v>82468</v>
      </c>
      <c r="J1137" s="47">
        <f t="shared" si="115"/>
        <v>1145.3888888888889</v>
      </c>
      <c r="K1137" s="48">
        <v>7.8</v>
      </c>
      <c r="L1137" s="49">
        <f t="shared" si="116"/>
        <v>8934.0333333333328</v>
      </c>
      <c r="M1137" s="49"/>
      <c r="N1137" s="49"/>
      <c r="O1137" s="49">
        <v>20</v>
      </c>
      <c r="P1137" s="48">
        <v>7.8</v>
      </c>
      <c r="Q1137" s="49">
        <f>17697*20%/72*P1137</f>
        <v>383.435</v>
      </c>
      <c r="R1137" s="49">
        <f t="shared" si="117"/>
        <v>893.40333333333331</v>
      </c>
      <c r="S1137" s="50">
        <f t="shared" si="118"/>
        <v>10210.871666666666</v>
      </c>
    </row>
    <row r="1138" spans="1:20" s="51" customFormat="1" ht="51" x14ac:dyDescent="0.2">
      <c r="A1138" s="42">
        <f t="shared" si="114"/>
        <v>8</v>
      </c>
      <c r="B1138" s="42"/>
      <c r="C1138" s="43" t="s">
        <v>62</v>
      </c>
      <c r="D1138" s="43" t="s">
        <v>42</v>
      </c>
      <c r="E1138" s="43" t="s">
        <v>43</v>
      </c>
      <c r="F1138" s="43" t="s">
        <v>206</v>
      </c>
      <c r="G1138" s="45" t="s">
        <v>207</v>
      </c>
      <c r="H1138" s="46" t="s">
        <v>46</v>
      </c>
      <c r="I1138" s="46">
        <v>84061</v>
      </c>
      <c r="J1138" s="47">
        <f t="shared" si="115"/>
        <v>1167.5138888888889</v>
      </c>
      <c r="K1138" s="48">
        <v>15.2</v>
      </c>
      <c r="L1138" s="49">
        <f t="shared" si="116"/>
        <v>17746.211111111112</v>
      </c>
      <c r="M1138" s="59"/>
      <c r="N1138" s="59">
        <v>4424</v>
      </c>
      <c r="O1138" s="59"/>
      <c r="P1138" s="48"/>
      <c r="Q1138" s="59"/>
      <c r="R1138" s="49">
        <f t="shared" si="117"/>
        <v>1774.6211111111113</v>
      </c>
      <c r="S1138" s="50">
        <f t="shared" si="118"/>
        <v>23944.832222222223</v>
      </c>
    </row>
    <row r="1139" spans="1:20" ht="39" customHeight="1" x14ac:dyDescent="0.2">
      <c r="A1139" s="42">
        <f t="shared" si="114"/>
        <v>9</v>
      </c>
      <c r="B1139" s="42"/>
      <c r="C1139" s="43" t="s">
        <v>78</v>
      </c>
      <c r="D1139" s="43" t="s">
        <v>42</v>
      </c>
      <c r="E1139" s="43" t="s">
        <v>79</v>
      </c>
      <c r="F1139" s="43" t="s">
        <v>80</v>
      </c>
      <c r="G1139" s="45" t="s">
        <v>81</v>
      </c>
      <c r="H1139" s="46" t="s">
        <v>46</v>
      </c>
      <c r="I1139" s="46">
        <v>84061</v>
      </c>
      <c r="J1139" s="47">
        <f t="shared" si="115"/>
        <v>1167.5138888888889</v>
      </c>
      <c r="K1139" s="48">
        <v>4.4000000000000004</v>
      </c>
      <c r="L1139" s="49">
        <f t="shared" si="116"/>
        <v>5137.061111111112</v>
      </c>
      <c r="M1139" s="49"/>
      <c r="N1139" s="49"/>
      <c r="O1139" s="49"/>
      <c r="P1139" s="48"/>
      <c r="Q1139" s="49"/>
      <c r="R1139" s="49">
        <f t="shared" si="117"/>
        <v>513.70611111111123</v>
      </c>
      <c r="S1139" s="50">
        <f t="shared" si="118"/>
        <v>5650.7672222222236</v>
      </c>
    </row>
    <row r="1140" spans="1:20" ht="38.25" x14ac:dyDescent="0.2">
      <c r="A1140" s="42">
        <f t="shared" si="114"/>
        <v>10</v>
      </c>
      <c r="B1140" s="43"/>
      <c r="C1140" s="43" t="s">
        <v>66</v>
      </c>
      <c r="D1140" s="43" t="s">
        <v>42</v>
      </c>
      <c r="E1140" s="44" t="s">
        <v>48</v>
      </c>
      <c r="F1140" s="43" t="s">
        <v>394</v>
      </c>
      <c r="G1140" s="45" t="s">
        <v>395</v>
      </c>
      <c r="H1140" s="46" t="s">
        <v>46</v>
      </c>
      <c r="I1140" s="46">
        <v>89016</v>
      </c>
      <c r="J1140" s="47">
        <f>I1140/72</f>
        <v>1236.3333333333333</v>
      </c>
      <c r="K1140" s="48">
        <v>4.5999999999999996</v>
      </c>
      <c r="L1140" s="49">
        <f>J1140*K1140</f>
        <v>5687.1333333333323</v>
      </c>
      <c r="M1140" s="49"/>
      <c r="N1140" s="49"/>
      <c r="O1140" s="59"/>
      <c r="P1140" s="48"/>
      <c r="Q1140" s="49"/>
      <c r="R1140" s="49">
        <f>L1140*10%</f>
        <v>568.71333333333325</v>
      </c>
      <c r="S1140" s="50">
        <f>R1140+Q1140+N1140+M1140+L1140</f>
        <v>6255.8466666666654</v>
      </c>
    </row>
    <row r="1141" spans="1:20" s="51" customFormat="1" ht="37.5" customHeight="1" x14ac:dyDescent="0.2">
      <c r="A1141" s="42">
        <f t="shared" si="114"/>
        <v>11</v>
      </c>
      <c r="B1141" s="42"/>
      <c r="C1141" s="43" t="s">
        <v>71</v>
      </c>
      <c r="D1141" s="43" t="s">
        <v>42</v>
      </c>
      <c r="E1141" s="43" t="s">
        <v>48</v>
      </c>
      <c r="F1141" s="43" t="s">
        <v>167</v>
      </c>
      <c r="G1141" s="45" t="s">
        <v>168</v>
      </c>
      <c r="H1141" s="46" t="s">
        <v>46</v>
      </c>
      <c r="I1141" s="46">
        <v>90609</v>
      </c>
      <c r="J1141" s="47">
        <f t="shared" ref="J1141:J1147" si="119">I1141/72</f>
        <v>1258.4583333333333</v>
      </c>
      <c r="K1141" s="48">
        <v>7.8</v>
      </c>
      <c r="L1141" s="49">
        <f t="shared" ref="L1141:L1151" si="120">J1141*K1141</f>
        <v>9815.9749999999985</v>
      </c>
      <c r="M1141" s="49"/>
      <c r="N1141" s="49"/>
      <c r="O1141" s="49">
        <v>20</v>
      </c>
      <c r="P1141" s="48">
        <v>7.8</v>
      </c>
      <c r="Q1141" s="49">
        <f>17697*20%/72*P1141</f>
        <v>383.435</v>
      </c>
      <c r="R1141" s="49">
        <f t="shared" ref="R1141:R1151" si="121">L1141*10%</f>
        <v>981.59749999999985</v>
      </c>
      <c r="S1141" s="50">
        <f t="shared" ref="S1141:S1151" si="122">R1141+Q1141+N1141+M1141+L1141</f>
        <v>11181.007499999998</v>
      </c>
    </row>
    <row r="1142" spans="1:20" s="51" customFormat="1" ht="63.75" x14ac:dyDescent="0.2">
      <c r="A1142" s="42">
        <f t="shared" si="114"/>
        <v>12</v>
      </c>
      <c r="B1142" s="43"/>
      <c r="C1142" s="43" t="s">
        <v>85</v>
      </c>
      <c r="D1142" s="43" t="s">
        <v>42</v>
      </c>
      <c r="E1142" s="44" t="s">
        <v>52</v>
      </c>
      <c r="F1142" s="43" t="s">
        <v>86</v>
      </c>
      <c r="G1142" s="45" t="s">
        <v>87</v>
      </c>
      <c r="H1142" s="46" t="s">
        <v>46</v>
      </c>
      <c r="I1142" s="46">
        <v>85653</v>
      </c>
      <c r="J1142" s="47">
        <f t="shared" si="119"/>
        <v>1189.625</v>
      </c>
      <c r="K1142" s="48">
        <v>18.100000000000001</v>
      </c>
      <c r="L1142" s="49">
        <f t="shared" si="120"/>
        <v>21532.212500000001</v>
      </c>
      <c r="M1142" s="49"/>
      <c r="N1142" s="49"/>
      <c r="O1142" s="49">
        <v>20</v>
      </c>
      <c r="P1142" s="48">
        <v>18.100000000000001</v>
      </c>
      <c r="Q1142" s="49">
        <f>17697*20%/72*P1142</f>
        <v>889.76583333333338</v>
      </c>
      <c r="R1142" s="49">
        <f t="shared" si="121"/>
        <v>2153.2212500000001</v>
      </c>
      <c r="S1142" s="50">
        <f t="shared" si="122"/>
        <v>24575.199583333335</v>
      </c>
    </row>
    <row r="1143" spans="1:20" s="51" customFormat="1" ht="60.75" customHeight="1" x14ac:dyDescent="0.2">
      <c r="A1143" s="42">
        <f t="shared" si="114"/>
        <v>13</v>
      </c>
      <c r="B1143" s="42"/>
      <c r="C1143" s="43" t="s">
        <v>329</v>
      </c>
      <c r="D1143" s="43" t="s">
        <v>42</v>
      </c>
      <c r="E1143" s="43" t="s">
        <v>175</v>
      </c>
      <c r="F1143" s="43" t="s">
        <v>176</v>
      </c>
      <c r="G1143" s="45" t="s">
        <v>177</v>
      </c>
      <c r="H1143" s="46" t="s">
        <v>46</v>
      </c>
      <c r="I1143" s="46">
        <v>80875</v>
      </c>
      <c r="J1143" s="47">
        <f t="shared" si="119"/>
        <v>1123.2638888888889</v>
      </c>
      <c r="K1143" s="48"/>
      <c r="L1143" s="49"/>
      <c r="M1143" s="49">
        <v>4424</v>
      </c>
      <c r="N1143" s="49"/>
      <c r="O1143" s="49"/>
      <c r="P1143" s="48"/>
      <c r="Q1143" s="49"/>
      <c r="R1143" s="49"/>
      <c r="S1143" s="50">
        <f t="shared" si="122"/>
        <v>4424</v>
      </c>
    </row>
    <row r="1144" spans="1:20" s="51" customFormat="1" ht="39" customHeight="1" x14ac:dyDescent="0.2">
      <c r="A1144" s="42">
        <f t="shared" si="114"/>
        <v>14</v>
      </c>
      <c r="B1144" s="42"/>
      <c r="C1144" s="43" t="s">
        <v>96</v>
      </c>
      <c r="D1144" s="43" t="s">
        <v>42</v>
      </c>
      <c r="E1144" s="43" t="s">
        <v>97</v>
      </c>
      <c r="F1144" s="43" t="s">
        <v>98</v>
      </c>
      <c r="G1144" s="45" t="s">
        <v>70</v>
      </c>
      <c r="H1144" s="46" t="s">
        <v>46</v>
      </c>
      <c r="I1144" s="46">
        <v>93971</v>
      </c>
      <c r="J1144" s="47">
        <f t="shared" si="119"/>
        <v>1305.1527777777778</v>
      </c>
      <c r="K1144" s="48">
        <v>5</v>
      </c>
      <c r="L1144" s="49">
        <f t="shared" si="120"/>
        <v>6525.7638888888887</v>
      </c>
      <c r="M1144" s="49"/>
      <c r="N1144" s="49"/>
      <c r="O1144" s="49">
        <v>20</v>
      </c>
      <c r="P1144" s="48">
        <v>5</v>
      </c>
      <c r="Q1144" s="49">
        <f>17697*20%/72*P1144</f>
        <v>245.79166666666666</v>
      </c>
      <c r="R1144" s="49">
        <f t="shared" si="121"/>
        <v>652.57638888888891</v>
      </c>
      <c r="S1144" s="50">
        <f t="shared" si="122"/>
        <v>7424.1319444444443</v>
      </c>
      <c r="T1144" s="56"/>
    </row>
    <row r="1145" spans="1:20" s="51" customFormat="1" ht="38.25" x14ac:dyDescent="0.2">
      <c r="A1145" s="42">
        <f t="shared" si="114"/>
        <v>15</v>
      </c>
      <c r="B1145" s="43"/>
      <c r="C1145" s="43" t="s">
        <v>51</v>
      </c>
      <c r="D1145" s="43" t="s">
        <v>42</v>
      </c>
      <c r="E1145" s="43" t="s">
        <v>94</v>
      </c>
      <c r="F1145" s="43" t="s">
        <v>101</v>
      </c>
      <c r="G1145" s="45" t="s">
        <v>70</v>
      </c>
      <c r="H1145" s="46" t="s">
        <v>46</v>
      </c>
      <c r="I1145" s="46">
        <v>93971</v>
      </c>
      <c r="J1145" s="52">
        <f t="shared" si="119"/>
        <v>1305.1527777777778</v>
      </c>
      <c r="K1145" s="53">
        <v>17.5</v>
      </c>
      <c r="L1145" s="54">
        <f t="shared" si="120"/>
        <v>22840.173611111113</v>
      </c>
      <c r="M1145" s="54"/>
      <c r="N1145" s="54"/>
      <c r="O1145" s="59">
        <v>25</v>
      </c>
      <c r="P1145" s="48">
        <v>17.5</v>
      </c>
      <c r="Q1145" s="49">
        <f>17697*25%/72*P1145</f>
        <v>1075.3385416666665</v>
      </c>
      <c r="R1145" s="54">
        <f t="shared" si="121"/>
        <v>2284.0173611111113</v>
      </c>
      <c r="S1145" s="55">
        <f t="shared" si="122"/>
        <v>26199.529513888891</v>
      </c>
      <c r="T1145" s="56"/>
    </row>
    <row r="1146" spans="1:20" ht="38.25" x14ac:dyDescent="0.2">
      <c r="A1146" s="42">
        <f t="shared" si="114"/>
        <v>16</v>
      </c>
      <c r="B1146" s="42"/>
      <c r="C1146" s="43" t="s">
        <v>108</v>
      </c>
      <c r="D1146" s="43" t="s">
        <v>42</v>
      </c>
      <c r="E1146" s="43" t="s">
        <v>109</v>
      </c>
      <c r="F1146" s="43" t="s">
        <v>110</v>
      </c>
      <c r="G1146" s="45" t="s">
        <v>70</v>
      </c>
      <c r="H1146" s="46" t="s">
        <v>46</v>
      </c>
      <c r="I1146" s="46">
        <v>93971</v>
      </c>
      <c r="J1146" s="47">
        <f t="shared" si="119"/>
        <v>1305.1527777777778</v>
      </c>
      <c r="K1146" s="48">
        <v>7</v>
      </c>
      <c r="L1146" s="49">
        <f t="shared" si="120"/>
        <v>9136.0694444444453</v>
      </c>
      <c r="M1146" s="49"/>
      <c r="N1146" s="49"/>
      <c r="O1146" s="49">
        <v>20</v>
      </c>
      <c r="P1146" s="48">
        <v>7</v>
      </c>
      <c r="Q1146" s="49">
        <f>17697*20%/72*P1146</f>
        <v>344.10833333333335</v>
      </c>
      <c r="R1146" s="49">
        <f t="shared" si="121"/>
        <v>913.60694444444459</v>
      </c>
      <c r="S1146" s="50">
        <f t="shared" si="122"/>
        <v>10393.784722222223</v>
      </c>
    </row>
    <row r="1147" spans="1:20" s="51" customFormat="1" ht="38.25" x14ac:dyDescent="0.2">
      <c r="A1147" s="42">
        <f t="shared" si="114"/>
        <v>17</v>
      </c>
      <c r="B1147" s="43"/>
      <c r="C1147" s="43" t="s">
        <v>333</v>
      </c>
      <c r="D1147" s="43" t="s">
        <v>42</v>
      </c>
      <c r="E1147" s="43" t="s">
        <v>109</v>
      </c>
      <c r="F1147" s="43" t="s">
        <v>112</v>
      </c>
      <c r="G1147" s="45" t="s">
        <v>70</v>
      </c>
      <c r="H1147" s="46" t="s">
        <v>46</v>
      </c>
      <c r="I1147" s="46">
        <v>93971</v>
      </c>
      <c r="J1147" s="48">
        <f t="shared" si="119"/>
        <v>1305.1527777777778</v>
      </c>
      <c r="K1147" s="48">
        <v>2.4</v>
      </c>
      <c r="L1147" s="49">
        <f t="shared" si="120"/>
        <v>3132.3666666666668</v>
      </c>
      <c r="M1147" s="49"/>
      <c r="N1147" s="49"/>
      <c r="O1147" s="49"/>
      <c r="P1147" s="48"/>
      <c r="Q1147" s="49"/>
      <c r="R1147" s="49">
        <f t="shared" si="121"/>
        <v>313.23666666666668</v>
      </c>
      <c r="S1147" s="50">
        <f t="shared" si="122"/>
        <v>3445.6033333333335</v>
      </c>
    </row>
    <row r="1148" spans="1:20" s="51" customFormat="1" ht="49.5" customHeight="1" x14ac:dyDescent="0.2">
      <c r="A1148" s="42">
        <f t="shared" si="114"/>
        <v>18</v>
      </c>
      <c r="B1148" s="42"/>
      <c r="C1148" s="43" t="s">
        <v>116</v>
      </c>
      <c r="D1148" s="43" t="s">
        <v>42</v>
      </c>
      <c r="E1148" s="43" t="s">
        <v>43</v>
      </c>
      <c r="F1148" s="43" t="s">
        <v>117</v>
      </c>
      <c r="G1148" s="45" t="s">
        <v>118</v>
      </c>
      <c r="H1148" s="46" t="s">
        <v>46</v>
      </c>
      <c r="I1148" s="46">
        <v>87246</v>
      </c>
      <c r="J1148" s="48">
        <f>I1148/72</f>
        <v>1211.75</v>
      </c>
      <c r="K1148" s="48">
        <v>9.3000000000000007</v>
      </c>
      <c r="L1148" s="49">
        <f t="shared" si="120"/>
        <v>11269.275000000001</v>
      </c>
      <c r="M1148" s="49"/>
      <c r="N1148" s="49"/>
      <c r="O1148" s="49"/>
      <c r="P1148" s="48"/>
      <c r="Q1148" s="49"/>
      <c r="R1148" s="49">
        <f t="shared" si="121"/>
        <v>1126.9275000000002</v>
      </c>
      <c r="S1148" s="50">
        <f t="shared" si="122"/>
        <v>12396.202500000001</v>
      </c>
    </row>
    <row r="1149" spans="1:20" s="51" customFormat="1" ht="38.25" x14ac:dyDescent="0.2">
      <c r="A1149" s="42">
        <f t="shared" si="114"/>
        <v>19</v>
      </c>
      <c r="B1149" s="42"/>
      <c r="C1149" s="43" t="s">
        <v>96</v>
      </c>
      <c r="D1149" s="43" t="s">
        <v>42</v>
      </c>
      <c r="E1149" s="43" t="s">
        <v>48</v>
      </c>
      <c r="F1149" s="43" t="s">
        <v>119</v>
      </c>
      <c r="G1149" s="45" t="s">
        <v>120</v>
      </c>
      <c r="H1149" s="46" t="s">
        <v>46</v>
      </c>
      <c r="I1149" s="46">
        <v>92201</v>
      </c>
      <c r="J1149" s="47">
        <f>I1149/72</f>
        <v>1280.5694444444443</v>
      </c>
      <c r="K1149" s="48">
        <v>12.9</v>
      </c>
      <c r="L1149" s="49">
        <f t="shared" si="120"/>
        <v>16519.345833333333</v>
      </c>
      <c r="M1149" s="49"/>
      <c r="N1149" s="49"/>
      <c r="O1149" s="49">
        <v>20</v>
      </c>
      <c r="P1149" s="48">
        <v>12.9</v>
      </c>
      <c r="Q1149" s="49">
        <f>17697*20%/72*P1149</f>
        <v>634.14250000000004</v>
      </c>
      <c r="R1149" s="49">
        <f t="shared" si="121"/>
        <v>1651.9345833333334</v>
      </c>
      <c r="S1149" s="50">
        <f t="shared" si="122"/>
        <v>18805.422916666666</v>
      </c>
    </row>
    <row r="1150" spans="1:20" ht="38.25" x14ac:dyDescent="0.2">
      <c r="A1150" s="42">
        <f t="shared" si="114"/>
        <v>20</v>
      </c>
      <c r="B1150" s="42"/>
      <c r="C1150" s="43" t="s">
        <v>62</v>
      </c>
      <c r="D1150" s="43" t="s">
        <v>42</v>
      </c>
      <c r="E1150" s="43" t="s">
        <v>94</v>
      </c>
      <c r="F1150" s="43" t="s">
        <v>214</v>
      </c>
      <c r="G1150" s="45" t="s">
        <v>70</v>
      </c>
      <c r="H1150" s="46" t="s">
        <v>46</v>
      </c>
      <c r="I1150" s="46">
        <v>93971</v>
      </c>
      <c r="J1150" s="47">
        <f>I1150/72</f>
        <v>1305.1527777777778</v>
      </c>
      <c r="K1150" s="61">
        <v>15.2</v>
      </c>
      <c r="L1150" s="49">
        <f t="shared" si="120"/>
        <v>19838.322222222221</v>
      </c>
      <c r="M1150" s="62"/>
      <c r="N1150" s="62"/>
      <c r="O1150" s="62"/>
      <c r="P1150" s="61"/>
      <c r="Q1150" s="62"/>
      <c r="R1150" s="49">
        <f t="shared" si="121"/>
        <v>1983.8322222222223</v>
      </c>
      <c r="S1150" s="50">
        <f t="shared" si="122"/>
        <v>21822.154444444444</v>
      </c>
    </row>
    <row r="1151" spans="1:20" ht="26.25" thickBot="1" x14ac:dyDescent="0.25">
      <c r="A1151" s="42">
        <f t="shared" si="114"/>
        <v>21</v>
      </c>
      <c r="B1151" s="63"/>
      <c r="C1151" s="102" t="s">
        <v>124</v>
      </c>
      <c r="D1151" s="103" t="s">
        <v>42</v>
      </c>
      <c r="E1151" s="102"/>
      <c r="F1151" s="102"/>
      <c r="G1151" s="65" t="s">
        <v>125</v>
      </c>
      <c r="H1151" s="66" t="s">
        <v>46</v>
      </c>
      <c r="I1151" s="66">
        <v>85653</v>
      </c>
      <c r="J1151" s="47">
        <f>I1151/72</f>
        <v>1189.625</v>
      </c>
      <c r="K1151" s="61">
        <v>10.8</v>
      </c>
      <c r="L1151" s="49">
        <f t="shared" si="120"/>
        <v>12847.95</v>
      </c>
      <c r="M1151" s="62"/>
      <c r="N1151" s="62"/>
      <c r="O1151" s="62"/>
      <c r="P1151" s="61"/>
      <c r="Q1151" s="62"/>
      <c r="R1151" s="49">
        <f t="shared" si="121"/>
        <v>1284.7950000000001</v>
      </c>
      <c r="S1151" s="50">
        <f t="shared" si="122"/>
        <v>14132.745000000001</v>
      </c>
    </row>
    <row r="1152" spans="1:20" ht="13.5" thickBot="1" x14ac:dyDescent="0.25">
      <c r="A1152" s="155" t="s">
        <v>126</v>
      </c>
      <c r="B1152" s="156"/>
      <c r="C1152" s="157"/>
      <c r="D1152" s="157"/>
      <c r="E1152" s="157"/>
      <c r="F1152" s="70"/>
      <c r="G1152" s="71"/>
      <c r="H1152" s="71"/>
      <c r="I1152" s="71"/>
      <c r="J1152" s="72"/>
      <c r="K1152" s="72">
        <f>SUM(K1110:K1151)</f>
        <v>200.40000000000003</v>
      </c>
      <c r="L1152" s="73">
        <f>SUM(L1110:L1151)</f>
        <v>248223.7736111111</v>
      </c>
      <c r="M1152" s="73">
        <f>SUM(M1110:M1151)</f>
        <v>4424</v>
      </c>
      <c r="N1152" s="73">
        <f>SUM(N1110:N1151)</f>
        <v>4424</v>
      </c>
      <c r="O1152" s="73"/>
      <c r="P1152" s="72">
        <f>SUM(P1131:P1151)</f>
        <v>122.30000000000001</v>
      </c>
      <c r="Q1152" s="73">
        <f>SUM(Q1131:Q1151)</f>
        <v>6646.2066666666669</v>
      </c>
      <c r="R1152" s="73">
        <f>SUM(R1131:R1151)</f>
        <v>24822.37736111111</v>
      </c>
      <c r="S1152" s="91">
        <f>SUM(S1131:S1151)</f>
        <v>288540.35763888888</v>
      </c>
      <c r="T1152" s="75"/>
    </row>
    <row r="1153" spans="1:19" x14ac:dyDescent="0.2">
      <c r="A1153" s="83"/>
      <c r="B1153" s="83"/>
      <c r="C1153" s="83"/>
      <c r="D1153" s="83"/>
      <c r="E1153" s="83"/>
      <c r="F1153" s="83"/>
    </row>
    <row r="1154" spans="1:19" x14ac:dyDescent="0.2">
      <c r="A1154" s="83"/>
      <c r="B1154" s="83"/>
      <c r="C1154" s="83"/>
      <c r="D1154" s="83"/>
      <c r="E1154" s="83"/>
      <c r="F1154" s="83"/>
      <c r="R1154" s="137">
        <f>R1125/R1124*100</f>
        <v>86.206896551724128</v>
      </c>
      <c r="S1154" s="138">
        <f>S1152*R1154%</f>
        <v>248741.68761973176</v>
      </c>
    </row>
    <row r="1155" spans="1:19" x14ac:dyDescent="0.2">
      <c r="A1155" s="83"/>
      <c r="B1155" s="83"/>
      <c r="C1155" s="83"/>
      <c r="D1155" s="83"/>
      <c r="E1155" s="83"/>
      <c r="F1155" s="83"/>
      <c r="R1155" s="124">
        <f>R1126/R1124*100</f>
        <v>13.793103448275861</v>
      </c>
      <c r="S1155" s="125">
        <f>S1152-S1154</f>
        <v>39798.670019157114</v>
      </c>
    </row>
    <row r="1156" spans="1:19" x14ac:dyDescent="0.2">
      <c r="A1156" s="83"/>
      <c r="B1156" s="83"/>
      <c r="C1156" s="9" t="s">
        <v>127</v>
      </c>
      <c r="D1156" s="9"/>
      <c r="E1156" s="9"/>
      <c r="F1156" s="9"/>
      <c r="G1156" s="11"/>
      <c r="H1156" s="11"/>
      <c r="I1156" s="11"/>
      <c r="R1156" s="4">
        <f>SUM(R1154:R1155)</f>
        <v>99.999999999999986</v>
      </c>
      <c r="S1156" s="125">
        <f>SUM(S1154:S1155)</f>
        <v>288540.35763888888</v>
      </c>
    </row>
    <row r="1157" spans="1:19" x14ac:dyDescent="0.2">
      <c r="A1157" s="83"/>
      <c r="B1157" s="83"/>
      <c r="C1157" s="9"/>
      <c r="D1157" s="9"/>
      <c r="E1157" s="9"/>
      <c r="F1157" s="9"/>
      <c r="G1157" s="11"/>
      <c r="H1157" s="11"/>
      <c r="I1157" s="11"/>
      <c r="R1157" s="4"/>
      <c r="S1157" s="4"/>
    </row>
    <row r="1158" spans="1:19" ht="14.25" customHeight="1" x14ac:dyDescent="0.2">
      <c r="A1158" s="83"/>
      <c r="B1158" s="83"/>
      <c r="C1158" s="9" t="s">
        <v>216</v>
      </c>
      <c r="D1158" s="9"/>
      <c r="E1158" s="9"/>
      <c r="F1158" s="11"/>
      <c r="G1158" s="11"/>
      <c r="H1158" s="11"/>
      <c r="I1158" s="11"/>
    </row>
    <row r="1159" spans="1:19" ht="14.25" customHeight="1" x14ac:dyDescent="0.2">
      <c r="A1159" s="83"/>
      <c r="B1159" s="83"/>
      <c r="C1159" s="9"/>
      <c r="D1159" s="9"/>
      <c r="E1159" s="9"/>
      <c r="F1159" s="11"/>
      <c r="G1159" s="11"/>
      <c r="H1159" s="11"/>
      <c r="I1159" s="11"/>
    </row>
    <row r="1160" spans="1:19" ht="14.25" customHeight="1" x14ac:dyDescent="0.2">
      <c r="A1160" s="83"/>
      <c r="B1160" s="83"/>
      <c r="C1160" s="9"/>
      <c r="D1160" s="9"/>
      <c r="E1160" s="9"/>
      <c r="F1160" s="11"/>
      <c r="G1160" s="11"/>
      <c r="H1160" s="11"/>
      <c r="I1160" s="11"/>
    </row>
    <row r="1161" spans="1:19" ht="14.25" customHeight="1" x14ac:dyDescent="0.2">
      <c r="A1161" s="83"/>
      <c r="B1161" s="83"/>
      <c r="C1161" s="9"/>
      <c r="D1161" s="9"/>
      <c r="E1161" s="9"/>
      <c r="F1161" s="11"/>
      <c r="G1161" s="11"/>
      <c r="H1161" s="11"/>
      <c r="I1161" s="11"/>
    </row>
    <row r="1162" spans="1:19" ht="14.25" customHeight="1" x14ac:dyDescent="0.2">
      <c r="A1162" s="83"/>
      <c r="B1162" s="83"/>
      <c r="C1162" s="9"/>
      <c r="D1162" s="9"/>
      <c r="E1162" s="9"/>
      <c r="F1162" s="11"/>
      <c r="G1162" s="11"/>
      <c r="H1162" s="11"/>
      <c r="I1162" s="11"/>
    </row>
    <row r="1163" spans="1:19" ht="14.25" customHeight="1" x14ac:dyDescent="0.2">
      <c r="A1163" s="83"/>
      <c r="B1163" s="83"/>
      <c r="C1163" s="9"/>
      <c r="D1163" s="9"/>
      <c r="E1163" s="9"/>
      <c r="F1163" s="11"/>
      <c r="G1163" s="11"/>
      <c r="H1163" s="11"/>
      <c r="I1163" s="11"/>
    </row>
    <row r="1164" spans="1:19" x14ac:dyDescent="0.2">
      <c r="A1164" s="83"/>
      <c r="B1164" s="83"/>
      <c r="C1164" s="9"/>
      <c r="D1164" s="9"/>
      <c r="E1164" s="9"/>
      <c r="F1164" s="11"/>
      <c r="G1164" s="11"/>
      <c r="H1164" s="11"/>
      <c r="I1164" s="11"/>
    </row>
    <row r="1165" spans="1:19" x14ac:dyDescent="0.2">
      <c r="A1165" s="83"/>
      <c r="B1165" s="83"/>
      <c r="C1165" s="9"/>
      <c r="D1165" s="9"/>
      <c r="E1165" s="9"/>
      <c r="F1165" s="11"/>
      <c r="G1165" s="11"/>
      <c r="H1165" s="11"/>
      <c r="I1165" s="11"/>
    </row>
    <row r="1166" spans="1:19" x14ac:dyDescent="0.2">
      <c r="A1166" s="1" t="s">
        <v>0</v>
      </c>
      <c r="B1166" s="1"/>
      <c r="C1166" s="1"/>
      <c r="D1166" s="2"/>
      <c r="E1166" s="127" t="s">
        <v>409</v>
      </c>
      <c r="F1166" s="127"/>
      <c r="G1166" s="127"/>
      <c r="H1166" s="127"/>
      <c r="I1166" s="127"/>
      <c r="J1166" s="127"/>
      <c r="K1166" s="127"/>
      <c r="L1166" s="4"/>
      <c r="M1166" s="5"/>
      <c r="N1166" s="6" t="s">
        <v>2</v>
      </c>
      <c r="O1166" s="6"/>
      <c r="P1166" s="6"/>
      <c r="Q1166" s="6"/>
      <c r="R1166" s="6"/>
      <c r="S1166" s="6"/>
    </row>
    <row r="1167" spans="1:19" ht="37.5" customHeight="1" x14ac:dyDescent="0.2">
      <c r="A1167" s="8" t="s">
        <v>3</v>
      </c>
      <c r="B1167" s="8"/>
      <c r="C1167" s="8"/>
      <c r="D1167" s="2"/>
      <c r="E1167" s="2"/>
      <c r="F1167" s="9"/>
      <c r="G1167" s="10"/>
      <c r="H1167" s="11"/>
      <c r="I1167" s="11"/>
      <c r="J1167" s="5"/>
      <c r="K1167" s="5"/>
      <c r="L1167" s="4"/>
      <c r="N1167" s="12" t="s">
        <v>4</v>
      </c>
      <c r="O1167" s="12"/>
      <c r="P1167" s="12"/>
      <c r="Q1167" s="12"/>
      <c r="R1167" s="12"/>
      <c r="S1167" s="12"/>
    </row>
    <row r="1168" spans="1:19" x14ac:dyDescent="0.2">
      <c r="A1168" s="3" t="s">
        <v>132</v>
      </c>
      <c r="B1168" s="3"/>
      <c r="C1168" s="3"/>
      <c r="D1168" s="3"/>
      <c r="E1168" s="3" t="s">
        <v>5</v>
      </c>
      <c r="F1168" s="3"/>
      <c r="G1168" s="3"/>
      <c r="H1168" s="3"/>
      <c r="I1168" s="3"/>
      <c r="J1168" s="3"/>
      <c r="K1168" s="3"/>
      <c r="L1168" s="3"/>
      <c r="M1168" s="5"/>
      <c r="N1168" s="17" t="s">
        <v>8</v>
      </c>
      <c r="O1168" s="17"/>
      <c r="P1168" s="17"/>
      <c r="Q1168" s="17"/>
      <c r="R1168" s="17"/>
      <c r="S1168" s="17"/>
    </row>
    <row r="1169" spans="1:19" x14ac:dyDescent="0.2">
      <c r="A1169" s="3"/>
      <c r="B1169" s="3"/>
      <c r="C1169" s="3"/>
      <c r="D1169" s="3"/>
      <c r="E1169" s="2"/>
      <c r="F1169" s="9" t="s">
        <v>7</v>
      </c>
      <c r="G1169" s="9"/>
      <c r="H1169" s="9"/>
      <c r="I1169" s="9"/>
      <c r="J1169" s="5"/>
      <c r="K1169" s="5"/>
      <c r="L1169" s="4"/>
      <c r="M1169" s="5"/>
    </row>
    <row r="1170" spans="1:19" x14ac:dyDescent="0.2">
      <c r="A1170" s="9"/>
      <c r="B1170" s="9"/>
      <c r="C1170" s="9"/>
      <c r="D1170" s="9"/>
      <c r="E1170" s="9"/>
      <c r="F1170" s="9"/>
      <c r="G1170" s="11"/>
      <c r="H1170" s="11"/>
      <c r="I1170" s="11"/>
      <c r="J1170" s="5"/>
      <c r="K1170" s="5"/>
      <c r="L1170" s="4"/>
      <c r="M1170" s="5"/>
      <c r="N1170" s="20"/>
      <c r="O1170" s="21"/>
      <c r="P1170" s="20"/>
      <c r="Q1170" s="20"/>
      <c r="R1170" s="20"/>
      <c r="S1170" s="4"/>
    </row>
    <row r="1171" spans="1:19" x14ac:dyDescent="0.2">
      <c r="A1171" s="9"/>
      <c r="B1171" s="9"/>
      <c r="C1171" s="9"/>
      <c r="D1171" s="9"/>
      <c r="E1171" s="9"/>
      <c r="F1171" s="2" t="s">
        <v>9</v>
      </c>
      <c r="G1171" s="9"/>
      <c r="H1171" s="9"/>
      <c r="I1171" s="9"/>
      <c r="J1171" s="9"/>
      <c r="K1171" s="5"/>
      <c r="L1171" s="4"/>
      <c r="M1171" s="5"/>
      <c r="N1171" s="4" t="s">
        <v>10</v>
      </c>
      <c r="O1171" s="5"/>
      <c r="P1171" s="4"/>
      <c r="Q1171" s="4"/>
      <c r="R1171" s="4"/>
      <c r="S1171" s="4"/>
    </row>
    <row r="1172" spans="1:19" x14ac:dyDescent="0.2">
      <c r="A1172" s="9"/>
      <c r="B1172" s="9"/>
      <c r="C1172" s="9"/>
      <c r="D1172" s="9"/>
      <c r="E1172" s="9"/>
      <c r="F1172" s="9"/>
      <c r="G1172" s="11"/>
      <c r="H1172" s="11"/>
      <c r="I1172" s="11"/>
      <c r="J1172" s="5"/>
      <c r="K1172" s="5"/>
      <c r="L1172" s="4"/>
      <c r="M1172" s="5"/>
      <c r="N1172" s="4" t="s">
        <v>11</v>
      </c>
      <c r="O1172" s="5"/>
      <c r="P1172" s="4"/>
      <c r="Q1172" s="4"/>
      <c r="R1172" s="16" t="s">
        <v>12</v>
      </c>
      <c r="S1172" s="4"/>
    </row>
    <row r="1173" spans="1:19" ht="24" customHeight="1" x14ac:dyDescent="0.2">
      <c r="A1173" s="9"/>
      <c r="B1173" s="9"/>
      <c r="C1173" s="9"/>
      <c r="D1173" s="9"/>
      <c r="E1173" s="9"/>
      <c r="F1173" s="9"/>
      <c r="G1173" s="11"/>
      <c r="H1173" s="11"/>
      <c r="I1173" s="11"/>
      <c r="J1173" s="5"/>
      <c r="K1173" s="5"/>
      <c r="L1173" s="4"/>
      <c r="M1173" s="5"/>
      <c r="N1173" s="23" t="s">
        <v>406</v>
      </c>
      <c r="O1173" s="23"/>
      <c r="P1173" s="23"/>
      <c r="Q1173" s="23"/>
      <c r="R1173" s="23"/>
      <c r="S1173" s="23"/>
    </row>
    <row r="1174" spans="1:19" x14ac:dyDescent="0.2">
      <c r="A1174" s="9"/>
      <c r="B1174" s="9"/>
      <c r="C1174" s="9"/>
      <c r="D1174" s="9"/>
      <c r="E1174" s="9"/>
      <c r="F1174" s="9"/>
      <c r="G1174" s="11"/>
      <c r="H1174" s="11"/>
      <c r="I1174" s="11"/>
      <c r="J1174" s="5"/>
      <c r="K1174" s="5"/>
      <c r="L1174" s="4"/>
      <c r="M1174" s="5"/>
      <c r="N1174" s="23"/>
      <c r="O1174" s="23"/>
      <c r="P1174" s="23"/>
      <c r="Q1174" s="23"/>
      <c r="R1174" s="23"/>
      <c r="S1174" s="23"/>
    </row>
    <row r="1175" spans="1:19" x14ac:dyDescent="0.2">
      <c r="A1175" s="9"/>
      <c r="B1175" s="9"/>
      <c r="C1175" s="9"/>
      <c r="D1175" s="9"/>
      <c r="E1175" s="9"/>
      <c r="F1175" s="9"/>
      <c r="G1175" s="11"/>
      <c r="H1175" s="11"/>
      <c r="I1175" s="11"/>
      <c r="J1175" s="5"/>
      <c r="K1175" s="5"/>
      <c r="L1175" s="4"/>
      <c r="M1175" s="5"/>
      <c r="N1175" s="23" t="s">
        <v>14</v>
      </c>
      <c r="O1175" s="23"/>
      <c r="P1175" s="23"/>
      <c r="Q1175" s="23"/>
      <c r="R1175" s="24">
        <v>1</v>
      </c>
      <c r="S1175" s="4"/>
    </row>
    <row r="1176" spans="1:19" x14ac:dyDescent="0.2">
      <c r="A1176" s="9"/>
      <c r="B1176" s="9"/>
      <c r="C1176" s="9"/>
      <c r="D1176" s="9"/>
      <c r="E1176" s="9"/>
      <c r="F1176" s="9"/>
      <c r="G1176" s="11"/>
      <c r="H1176" s="11"/>
      <c r="I1176" s="11"/>
      <c r="J1176" s="5"/>
      <c r="K1176" s="5"/>
      <c r="L1176" s="4"/>
      <c r="M1176" s="5"/>
      <c r="N1176" s="4" t="s">
        <v>15</v>
      </c>
      <c r="O1176" s="5"/>
      <c r="P1176" s="4"/>
      <c r="Q1176" s="4"/>
      <c r="R1176" s="101">
        <v>2</v>
      </c>
      <c r="S1176" s="4"/>
    </row>
    <row r="1177" spans="1:19" x14ac:dyDescent="0.2">
      <c r="A1177" s="9"/>
      <c r="B1177" s="9"/>
      <c r="C1177" s="9"/>
      <c r="D1177" s="9"/>
      <c r="E1177" s="9"/>
      <c r="F1177" s="9"/>
      <c r="G1177" s="11"/>
      <c r="H1177" s="11"/>
      <c r="I1177" s="11"/>
      <c r="J1177" s="5"/>
      <c r="K1177" s="5"/>
      <c r="L1177" s="4"/>
      <c r="M1177" s="5"/>
      <c r="N1177" s="4" t="s">
        <v>16</v>
      </c>
      <c r="O1177" s="5"/>
      <c r="P1177" s="4"/>
      <c r="Q1177" s="4"/>
      <c r="R1177" s="16">
        <v>26</v>
      </c>
      <c r="S1177" s="4"/>
    </row>
    <row r="1178" spans="1:19" x14ac:dyDescent="0.2">
      <c r="A1178" s="9"/>
      <c r="B1178" s="9"/>
      <c r="C1178" s="9"/>
      <c r="D1178" s="9"/>
      <c r="E1178" s="9"/>
      <c r="F1178" s="9"/>
      <c r="G1178" s="11"/>
      <c r="H1178" s="11"/>
      <c r="I1178" s="11"/>
      <c r="J1178" s="5"/>
      <c r="K1178" s="5"/>
      <c r="L1178" s="4"/>
      <c r="M1178" s="5"/>
      <c r="N1178" s="4" t="s">
        <v>17</v>
      </c>
      <c r="O1178" s="5"/>
      <c r="P1178" s="4"/>
      <c r="Q1178" s="4"/>
      <c r="R1178" s="25">
        <v>25</v>
      </c>
      <c r="S1178" s="4"/>
    </row>
    <row r="1179" spans="1:19" x14ac:dyDescent="0.2">
      <c r="A1179" s="9"/>
      <c r="B1179" s="9"/>
      <c r="C1179" s="9"/>
      <c r="D1179" s="9"/>
      <c r="E1179" s="9"/>
      <c r="F1179" s="9"/>
      <c r="G1179" s="11"/>
      <c r="H1179" s="11"/>
      <c r="I1179" s="11"/>
      <c r="J1179" s="5"/>
      <c r="K1179" s="5"/>
      <c r="L1179" s="4"/>
      <c r="M1179" s="5"/>
      <c r="N1179" s="4" t="s">
        <v>18</v>
      </c>
      <c r="O1179" s="5"/>
      <c r="P1179" s="4"/>
      <c r="Q1179" s="4"/>
      <c r="R1179" s="16">
        <v>1</v>
      </c>
      <c r="S1179" s="4"/>
    </row>
    <row r="1180" spans="1:19" x14ac:dyDescent="0.2">
      <c r="A1180" s="9"/>
      <c r="B1180" s="9"/>
      <c r="C1180" s="9"/>
      <c r="D1180" s="9"/>
      <c r="E1180" s="9"/>
      <c r="F1180" s="9"/>
      <c r="G1180" s="11"/>
      <c r="H1180" s="11"/>
      <c r="I1180" s="11"/>
      <c r="J1180" s="5"/>
      <c r="K1180" s="5"/>
      <c r="L1180" s="4"/>
      <c r="M1180" s="5"/>
      <c r="N1180" s="4" t="s">
        <v>19</v>
      </c>
      <c r="O1180" s="5"/>
      <c r="P1180" s="4"/>
      <c r="Q1180" s="4"/>
      <c r="R1180" s="25">
        <v>2514</v>
      </c>
      <c r="S1180" s="4"/>
    </row>
    <row r="1181" spans="1:19" ht="12.75" customHeight="1" x14ac:dyDescent="0.2">
      <c r="A1181" s="26" t="s">
        <v>20</v>
      </c>
      <c r="B1181" s="26" t="s">
        <v>21</v>
      </c>
      <c r="C1181" s="26" t="s">
        <v>22</v>
      </c>
      <c r="D1181" s="26" t="s">
        <v>23</v>
      </c>
      <c r="E1181" s="26" t="s">
        <v>24</v>
      </c>
      <c r="F1181" s="26" t="s">
        <v>25</v>
      </c>
      <c r="G1181" s="26" t="s">
        <v>26</v>
      </c>
      <c r="H1181" s="26" t="s">
        <v>27</v>
      </c>
      <c r="I1181" s="26" t="s">
        <v>28</v>
      </c>
      <c r="J1181" s="26" t="s">
        <v>29</v>
      </c>
      <c r="K1181" s="26" t="s">
        <v>30</v>
      </c>
      <c r="L1181" s="26" t="s">
        <v>31</v>
      </c>
      <c r="M1181" s="27" t="s">
        <v>32</v>
      </c>
      <c r="N1181" s="28"/>
      <c r="O1181" s="28"/>
      <c r="P1181" s="28"/>
      <c r="Q1181" s="29"/>
      <c r="R1181" s="30" t="s">
        <v>33</v>
      </c>
      <c r="S1181" s="31" t="s">
        <v>34</v>
      </c>
    </row>
    <row r="1182" spans="1:19" x14ac:dyDescent="0.2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3" t="s">
        <v>35</v>
      </c>
      <c r="N1182" s="30" t="s">
        <v>36</v>
      </c>
      <c r="O1182" s="27" t="s">
        <v>37</v>
      </c>
      <c r="P1182" s="28"/>
      <c r="Q1182" s="29"/>
      <c r="R1182" s="34"/>
      <c r="S1182" s="35"/>
    </row>
    <row r="1183" spans="1:19" ht="109.5" customHeight="1" x14ac:dyDescent="0.2">
      <c r="A1183" s="36"/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7"/>
      <c r="N1183" s="38"/>
      <c r="O1183" s="39" t="s">
        <v>38</v>
      </c>
      <c r="P1183" s="40" t="s">
        <v>39</v>
      </c>
      <c r="Q1183" s="41" t="s">
        <v>40</v>
      </c>
      <c r="R1183" s="38"/>
      <c r="S1183" s="35"/>
    </row>
    <row r="1184" spans="1:19" ht="64.5" customHeight="1" x14ac:dyDescent="0.2">
      <c r="A1184" s="42">
        <v>1</v>
      </c>
      <c r="B1184" s="43"/>
      <c r="C1184" s="43" t="s">
        <v>62</v>
      </c>
      <c r="D1184" s="43" t="s">
        <v>42</v>
      </c>
      <c r="E1184" s="44" t="s">
        <v>63</v>
      </c>
      <c r="F1184" s="43" t="s">
        <v>64</v>
      </c>
      <c r="G1184" s="117" t="s">
        <v>65</v>
      </c>
      <c r="H1184" s="46" t="s">
        <v>46</v>
      </c>
      <c r="I1184" s="46">
        <v>84061</v>
      </c>
      <c r="J1184" s="47">
        <f t="shared" ref="J1184:J1204" si="123">I1184/72</f>
        <v>1167.5138888888889</v>
      </c>
      <c r="K1184" s="48">
        <v>6.8</v>
      </c>
      <c r="L1184" s="49">
        <f t="shared" ref="L1184:L1204" si="124">J1184*K1184</f>
        <v>7939.094444444444</v>
      </c>
      <c r="M1184" s="49"/>
      <c r="N1184" s="49"/>
      <c r="O1184" s="49"/>
      <c r="P1184" s="48"/>
      <c r="Q1184" s="49"/>
      <c r="R1184" s="49">
        <f t="shared" ref="R1184:R1204" si="125">L1184*10%</f>
        <v>793.90944444444449</v>
      </c>
      <c r="S1184" s="50">
        <f t="shared" ref="S1184:S1204" si="126">R1184+Q1184+N1184+M1184+L1184</f>
        <v>8733.0038888888885</v>
      </c>
    </row>
    <row r="1185" spans="1:20" ht="63.75" x14ac:dyDescent="0.2">
      <c r="A1185" s="42">
        <v>2</v>
      </c>
      <c r="B1185" s="43"/>
      <c r="C1185" s="43" t="s">
        <v>93</v>
      </c>
      <c r="D1185" s="43" t="s">
        <v>42</v>
      </c>
      <c r="E1185" s="44" t="s">
        <v>52</v>
      </c>
      <c r="F1185" s="43" t="s">
        <v>407</v>
      </c>
      <c r="G1185" s="117" t="s">
        <v>408</v>
      </c>
      <c r="H1185" s="46" t="s">
        <v>46</v>
      </c>
      <c r="I1185" s="46">
        <v>87246</v>
      </c>
      <c r="J1185" s="47">
        <f t="shared" si="123"/>
        <v>1211.75</v>
      </c>
      <c r="K1185" s="48">
        <v>2.4</v>
      </c>
      <c r="L1185" s="49">
        <f t="shared" si="124"/>
        <v>2908.2</v>
      </c>
      <c r="M1185" s="49"/>
      <c r="N1185" s="49"/>
      <c r="O1185" s="49"/>
      <c r="P1185" s="48"/>
      <c r="Q1185" s="49"/>
      <c r="R1185" s="49">
        <f t="shared" si="125"/>
        <v>290.82</v>
      </c>
      <c r="S1185" s="50">
        <f t="shared" si="126"/>
        <v>3199.02</v>
      </c>
    </row>
    <row r="1186" spans="1:20" s="51" customFormat="1" ht="38.25" x14ac:dyDescent="0.2">
      <c r="A1186" s="42">
        <f>A1185+1</f>
        <v>3</v>
      </c>
      <c r="B1186" s="42"/>
      <c r="C1186" s="43" t="s">
        <v>66</v>
      </c>
      <c r="D1186" s="43" t="s">
        <v>42</v>
      </c>
      <c r="E1186" s="43" t="s">
        <v>48</v>
      </c>
      <c r="F1186" s="43" t="s">
        <v>67</v>
      </c>
      <c r="G1186" s="117" t="s">
        <v>68</v>
      </c>
      <c r="H1186" s="46" t="s">
        <v>46</v>
      </c>
      <c r="I1186" s="46">
        <v>92201</v>
      </c>
      <c r="J1186" s="47">
        <f t="shared" si="123"/>
        <v>1280.5694444444443</v>
      </c>
      <c r="K1186" s="48">
        <v>52</v>
      </c>
      <c r="L1186" s="49">
        <f t="shared" si="124"/>
        <v>66589.611111111109</v>
      </c>
      <c r="M1186" s="49"/>
      <c r="N1186" s="49"/>
      <c r="O1186" s="49"/>
      <c r="P1186" s="48"/>
      <c r="Q1186" s="49"/>
      <c r="R1186" s="49">
        <f t="shared" si="125"/>
        <v>6658.9611111111117</v>
      </c>
      <c r="S1186" s="50">
        <f t="shared" si="126"/>
        <v>73248.572222222225</v>
      </c>
    </row>
    <row r="1187" spans="1:20" s="51" customFormat="1" ht="51" customHeight="1" x14ac:dyDescent="0.2">
      <c r="A1187" s="42">
        <f t="shared" ref="A1187:A1204" si="127">A1186+1</f>
        <v>4</v>
      </c>
      <c r="B1187" s="43"/>
      <c r="C1187" s="43" t="s">
        <v>71</v>
      </c>
      <c r="D1187" s="43" t="s">
        <v>42</v>
      </c>
      <c r="E1187" s="44" t="s">
        <v>52</v>
      </c>
      <c r="F1187" s="43" t="s">
        <v>72</v>
      </c>
      <c r="G1187" s="117" t="s">
        <v>73</v>
      </c>
      <c r="H1187" s="46" t="s">
        <v>46</v>
      </c>
      <c r="I1187" s="46">
        <v>82468</v>
      </c>
      <c r="J1187" s="47">
        <f t="shared" si="123"/>
        <v>1145.3888888888889</v>
      </c>
      <c r="K1187" s="48">
        <v>3.6</v>
      </c>
      <c r="L1187" s="49">
        <f t="shared" si="124"/>
        <v>4123.4000000000005</v>
      </c>
      <c r="M1187" s="49"/>
      <c r="N1187" s="49"/>
      <c r="O1187" s="49">
        <v>20</v>
      </c>
      <c r="P1187" s="48">
        <v>3.6</v>
      </c>
      <c r="Q1187" s="49">
        <f>17697*20%/72*P1187</f>
        <v>176.97</v>
      </c>
      <c r="R1187" s="49">
        <f t="shared" si="125"/>
        <v>412.34000000000009</v>
      </c>
      <c r="S1187" s="50">
        <f t="shared" si="126"/>
        <v>4712.7100000000009</v>
      </c>
    </row>
    <row r="1188" spans="1:20" ht="51" x14ac:dyDescent="0.2">
      <c r="A1188" s="42">
        <f t="shared" si="127"/>
        <v>5</v>
      </c>
      <c r="B1188" s="42"/>
      <c r="C1188" s="43" t="s">
        <v>210</v>
      </c>
      <c r="D1188" s="43" t="s">
        <v>42</v>
      </c>
      <c r="E1188" s="43" t="s">
        <v>74</v>
      </c>
      <c r="F1188" s="43" t="s">
        <v>75</v>
      </c>
      <c r="G1188" s="106" t="s">
        <v>70</v>
      </c>
      <c r="H1188" s="46" t="s">
        <v>46</v>
      </c>
      <c r="I1188" s="46">
        <v>93971</v>
      </c>
      <c r="J1188" s="47">
        <f t="shared" si="123"/>
        <v>1305.1527777777778</v>
      </c>
      <c r="K1188" s="48">
        <v>3.8</v>
      </c>
      <c r="L1188" s="49">
        <f t="shared" si="124"/>
        <v>4959.5805555555553</v>
      </c>
      <c r="M1188" s="49"/>
      <c r="N1188" s="49"/>
      <c r="O1188" s="49"/>
      <c r="P1188" s="48"/>
      <c r="Q1188" s="49"/>
      <c r="R1188" s="49">
        <f t="shared" si="125"/>
        <v>495.95805555555557</v>
      </c>
      <c r="S1188" s="50">
        <f t="shared" si="126"/>
        <v>5455.5386111111111</v>
      </c>
    </row>
    <row r="1189" spans="1:20" s="51" customFormat="1" ht="76.5" x14ac:dyDescent="0.2">
      <c r="A1189" s="42">
        <f t="shared" si="127"/>
        <v>6</v>
      </c>
      <c r="B1189" s="43"/>
      <c r="C1189" s="43" t="s">
        <v>156</v>
      </c>
      <c r="D1189" s="43" t="s">
        <v>42</v>
      </c>
      <c r="E1189" s="43" t="s">
        <v>157</v>
      </c>
      <c r="F1189" s="43" t="s">
        <v>158</v>
      </c>
      <c r="G1189" s="117" t="s">
        <v>159</v>
      </c>
      <c r="H1189" s="46" t="s">
        <v>46</v>
      </c>
      <c r="I1189" s="46">
        <v>90609</v>
      </c>
      <c r="J1189" s="47">
        <f t="shared" si="123"/>
        <v>1258.4583333333333</v>
      </c>
      <c r="K1189" s="48">
        <v>4</v>
      </c>
      <c r="L1189" s="49">
        <f t="shared" si="124"/>
        <v>5033.833333333333</v>
      </c>
      <c r="M1189" s="59"/>
      <c r="N1189" s="59"/>
      <c r="O1189" s="59"/>
      <c r="P1189" s="48"/>
      <c r="Q1189" s="59"/>
      <c r="R1189" s="49">
        <f t="shared" si="125"/>
        <v>503.38333333333333</v>
      </c>
      <c r="S1189" s="50">
        <f t="shared" si="126"/>
        <v>5537.2166666666662</v>
      </c>
    </row>
    <row r="1190" spans="1:20" ht="40.5" customHeight="1" x14ac:dyDescent="0.2">
      <c r="A1190" s="42">
        <f t="shared" si="127"/>
        <v>7</v>
      </c>
      <c r="B1190" s="42"/>
      <c r="C1190" s="43" t="s">
        <v>78</v>
      </c>
      <c r="D1190" s="43" t="s">
        <v>42</v>
      </c>
      <c r="E1190" s="43" t="s">
        <v>79</v>
      </c>
      <c r="F1190" s="43" t="s">
        <v>80</v>
      </c>
      <c r="G1190" s="117" t="s">
        <v>81</v>
      </c>
      <c r="H1190" s="46" t="s">
        <v>46</v>
      </c>
      <c r="I1190" s="46">
        <v>84061</v>
      </c>
      <c r="J1190" s="47">
        <f t="shared" si="123"/>
        <v>1167.5138888888889</v>
      </c>
      <c r="K1190" s="48">
        <v>5.6</v>
      </c>
      <c r="L1190" s="49">
        <f t="shared" si="124"/>
        <v>6538.0777777777776</v>
      </c>
      <c r="M1190" s="49"/>
      <c r="N1190" s="49"/>
      <c r="O1190" s="49"/>
      <c r="P1190" s="48"/>
      <c r="Q1190" s="49"/>
      <c r="R1190" s="49">
        <f t="shared" si="125"/>
        <v>653.8077777777778</v>
      </c>
      <c r="S1190" s="50">
        <f t="shared" si="126"/>
        <v>7191.8855555555556</v>
      </c>
    </row>
    <row r="1191" spans="1:20" ht="38.25" x14ac:dyDescent="0.2">
      <c r="A1191" s="42">
        <f t="shared" si="127"/>
        <v>8</v>
      </c>
      <c r="B1191" s="43"/>
      <c r="C1191" s="43" t="s">
        <v>66</v>
      </c>
      <c r="D1191" s="43" t="s">
        <v>42</v>
      </c>
      <c r="E1191" s="44" t="s">
        <v>48</v>
      </c>
      <c r="F1191" s="43" t="s">
        <v>394</v>
      </c>
      <c r="G1191" s="117" t="s">
        <v>395</v>
      </c>
      <c r="H1191" s="46" t="s">
        <v>46</v>
      </c>
      <c r="I1191" s="46">
        <v>89016</v>
      </c>
      <c r="J1191" s="47">
        <f t="shared" si="123"/>
        <v>1236.3333333333333</v>
      </c>
      <c r="K1191" s="48">
        <v>30.8</v>
      </c>
      <c r="L1191" s="49">
        <f t="shared" si="124"/>
        <v>38079.066666666666</v>
      </c>
      <c r="M1191" s="49"/>
      <c r="N1191" s="49"/>
      <c r="O1191" s="49"/>
      <c r="P1191" s="48"/>
      <c r="Q1191" s="49"/>
      <c r="R1191" s="49">
        <f t="shared" si="125"/>
        <v>3807.9066666666668</v>
      </c>
      <c r="S1191" s="50">
        <f t="shared" si="126"/>
        <v>41886.973333333335</v>
      </c>
    </row>
    <row r="1192" spans="1:20" s="51" customFormat="1" ht="37.5" customHeight="1" x14ac:dyDescent="0.2">
      <c r="A1192" s="42">
        <f t="shared" si="127"/>
        <v>9</v>
      </c>
      <c r="B1192" s="42"/>
      <c r="C1192" s="43" t="s">
        <v>71</v>
      </c>
      <c r="D1192" s="43" t="s">
        <v>42</v>
      </c>
      <c r="E1192" s="43" t="s">
        <v>48</v>
      </c>
      <c r="F1192" s="43" t="s">
        <v>167</v>
      </c>
      <c r="G1192" s="117" t="s">
        <v>168</v>
      </c>
      <c r="H1192" s="46" t="s">
        <v>46</v>
      </c>
      <c r="I1192" s="46">
        <v>90609</v>
      </c>
      <c r="J1192" s="47">
        <f t="shared" si="123"/>
        <v>1258.4583333333333</v>
      </c>
      <c r="K1192" s="48">
        <v>3.6</v>
      </c>
      <c r="L1192" s="49">
        <f t="shared" si="124"/>
        <v>4530.45</v>
      </c>
      <c r="M1192" s="49"/>
      <c r="N1192" s="49"/>
      <c r="O1192" s="49">
        <v>20</v>
      </c>
      <c r="P1192" s="48">
        <v>3.6</v>
      </c>
      <c r="Q1192" s="49">
        <f>17697*20%/72*P1192</f>
        <v>176.97</v>
      </c>
      <c r="R1192" s="49">
        <f t="shared" si="125"/>
        <v>453.04500000000002</v>
      </c>
      <c r="S1192" s="50">
        <f t="shared" si="126"/>
        <v>5160.4650000000001</v>
      </c>
    </row>
    <row r="1193" spans="1:20" s="51" customFormat="1" ht="62.25" customHeight="1" x14ac:dyDescent="0.2">
      <c r="A1193" s="42">
        <f t="shared" si="127"/>
        <v>10</v>
      </c>
      <c r="B1193" s="42"/>
      <c r="C1193" s="43" t="s">
        <v>329</v>
      </c>
      <c r="D1193" s="43" t="s">
        <v>42</v>
      </c>
      <c r="E1193" s="43" t="s">
        <v>175</v>
      </c>
      <c r="F1193" s="43" t="s">
        <v>176</v>
      </c>
      <c r="G1193" s="117" t="s">
        <v>177</v>
      </c>
      <c r="H1193" s="46" t="s">
        <v>46</v>
      </c>
      <c r="I1193" s="46">
        <v>80875</v>
      </c>
      <c r="J1193" s="47">
        <f t="shared" si="123"/>
        <v>1123.2638888888889</v>
      </c>
      <c r="K1193" s="48">
        <v>15.2</v>
      </c>
      <c r="L1193" s="49">
        <f t="shared" si="124"/>
        <v>17073.611111111109</v>
      </c>
      <c r="M1193" s="49"/>
      <c r="N1193" s="49"/>
      <c r="O1193" s="49"/>
      <c r="P1193" s="48"/>
      <c r="Q1193" s="49"/>
      <c r="R1193" s="49">
        <f t="shared" si="125"/>
        <v>1707.3611111111111</v>
      </c>
      <c r="S1193" s="50">
        <f t="shared" si="126"/>
        <v>18780.972222222219</v>
      </c>
    </row>
    <row r="1194" spans="1:20" ht="49.5" customHeight="1" x14ac:dyDescent="0.2">
      <c r="A1194" s="42">
        <f t="shared" si="127"/>
        <v>11</v>
      </c>
      <c r="B1194" s="43"/>
      <c r="C1194" s="43" t="s">
        <v>191</v>
      </c>
      <c r="D1194" s="43" t="s">
        <v>42</v>
      </c>
      <c r="E1194" s="43" t="s">
        <v>74</v>
      </c>
      <c r="F1194" s="43" t="s">
        <v>183</v>
      </c>
      <c r="G1194" s="117" t="s">
        <v>70</v>
      </c>
      <c r="H1194" s="46" t="s">
        <v>46</v>
      </c>
      <c r="I1194" s="46">
        <v>93971</v>
      </c>
      <c r="J1194" s="47">
        <f t="shared" si="123"/>
        <v>1305.1527777777778</v>
      </c>
      <c r="K1194" s="48">
        <v>7</v>
      </c>
      <c r="L1194" s="49">
        <f t="shared" si="124"/>
        <v>9136.0694444444453</v>
      </c>
      <c r="M1194" s="59"/>
      <c r="N1194" s="49"/>
      <c r="O1194" s="59">
        <v>25</v>
      </c>
      <c r="P1194" s="48">
        <v>7</v>
      </c>
      <c r="Q1194" s="49">
        <f>17697*25%/72*P1194</f>
        <v>430.13541666666663</v>
      </c>
      <c r="R1194" s="49">
        <f t="shared" si="125"/>
        <v>913.60694444444459</v>
      </c>
      <c r="S1194" s="50">
        <f t="shared" si="126"/>
        <v>10479.811805555557</v>
      </c>
    </row>
    <row r="1195" spans="1:20" s="51" customFormat="1" ht="39" customHeight="1" x14ac:dyDescent="0.2">
      <c r="A1195" s="42">
        <f t="shared" si="127"/>
        <v>12</v>
      </c>
      <c r="B1195" s="42"/>
      <c r="C1195" s="43" t="s">
        <v>96</v>
      </c>
      <c r="D1195" s="43" t="s">
        <v>42</v>
      </c>
      <c r="E1195" s="43" t="s">
        <v>97</v>
      </c>
      <c r="F1195" s="43" t="s">
        <v>98</v>
      </c>
      <c r="G1195" s="106" t="s">
        <v>70</v>
      </c>
      <c r="H1195" s="46" t="s">
        <v>46</v>
      </c>
      <c r="I1195" s="46">
        <v>93971</v>
      </c>
      <c r="J1195" s="47">
        <f t="shared" si="123"/>
        <v>1305.1527777777778</v>
      </c>
      <c r="K1195" s="48">
        <v>1</v>
      </c>
      <c r="L1195" s="49">
        <f t="shared" si="124"/>
        <v>1305.1527777777778</v>
      </c>
      <c r="M1195" s="49"/>
      <c r="N1195" s="49"/>
      <c r="O1195" s="49">
        <v>20</v>
      </c>
      <c r="P1195" s="48">
        <v>1</v>
      </c>
      <c r="Q1195" s="49">
        <f>17697*20%/72*P1195</f>
        <v>49.158333333333331</v>
      </c>
      <c r="R1195" s="49">
        <f t="shared" si="125"/>
        <v>130.51527777777778</v>
      </c>
      <c r="S1195" s="50">
        <f t="shared" si="126"/>
        <v>1484.8263888888889</v>
      </c>
      <c r="T1195" s="56"/>
    </row>
    <row r="1196" spans="1:20" s="51" customFormat="1" ht="39" customHeight="1" x14ac:dyDescent="0.2">
      <c r="A1196" s="42">
        <f t="shared" si="127"/>
        <v>13</v>
      </c>
      <c r="B1196" s="42"/>
      <c r="C1196" s="43" t="s">
        <v>62</v>
      </c>
      <c r="D1196" s="43" t="s">
        <v>42</v>
      </c>
      <c r="E1196" s="43" t="s">
        <v>43</v>
      </c>
      <c r="F1196" s="43" t="s">
        <v>99</v>
      </c>
      <c r="G1196" s="117" t="s">
        <v>100</v>
      </c>
      <c r="H1196" s="46" t="s">
        <v>46</v>
      </c>
      <c r="I1196" s="46">
        <v>92201</v>
      </c>
      <c r="J1196" s="47">
        <f t="shared" si="123"/>
        <v>1280.5694444444443</v>
      </c>
      <c r="K1196" s="48">
        <v>6.8</v>
      </c>
      <c r="L1196" s="49">
        <f t="shared" si="124"/>
        <v>8707.8722222222204</v>
      </c>
      <c r="M1196" s="49"/>
      <c r="N1196" s="49"/>
      <c r="O1196" s="49"/>
      <c r="P1196" s="48"/>
      <c r="Q1196" s="49"/>
      <c r="R1196" s="49">
        <f t="shared" si="125"/>
        <v>870.78722222222211</v>
      </c>
      <c r="S1196" s="50">
        <f t="shared" si="126"/>
        <v>9578.6594444444418</v>
      </c>
      <c r="T1196" s="56"/>
    </row>
    <row r="1197" spans="1:20" ht="63.75" x14ac:dyDescent="0.2">
      <c r="A1197" s="42">
        <f t="shared" si="127"/>
        <v>14</v>
      </c>
      <c r="B1197" s="42"/>
      <c r="C1197" s="43" t="s">
        <v>387</v>
      </c>
      <c r="D1197" s="43" t="s">
        <v>42</v>
      </c>
      <c r="E1197" s="43" t="s">
        <v>106</v>
      </c>
      <c r="F1197" s="43" t="s">
        <v>364</v>
      </c>
      <c r="G1197" s="117" t="s">
        <v>70</v>
      </c>
      <c r="H1197" s="46" t="s">
        <v>46</v>
      </c>
      <c r="I1197" s="46">
        <v>93971</v>
      </c>
      <c r="J1197" s="47">
        <f t="shared" si="123"/>
        <v>1305.1527777777778</v>
      </c>
      <c r="K1197" s="48">
        <v>14.4</v>
      </c>
      <c r="L1197" s="49">
        <f t="shared" si="124"/>
        <v>18794.2</v>
      </c>
      <c r="M1197" s="49"/>
      <c r="N1197" s="49"/>
      <c r="O1197" s="49"/>
      <c r="P1197" s="48"/>
      <c r="Q1197" s="49"/>
      <c r="R1197" s="49">
        <f t="shared" si="125"/>
        <v>1879.42</v>
      </c>
      <c r="S1197" s="50">
        <f t="shared" si="126"/>
        <v>20673.620000000003</v>
      </c>
    </row>
    <row r="1198" spans="1:20" s="51" customFormat="1" ht="38.25" x14ac:dyDescent="0.2">
      <c r="A1198" s="42">
        <f t="shared" si="127"/>
        <v>15</v>
      </c>
      <c r="B1198" s="43"/>
      <c r="C1198" s="43" t="s">
        <v>333</v>
      </c>
      <c r="D1198" s="43" t="s">
        <v>42</v>
      </c>
      <c r="E1198" s="43" t="s">
        <v>109</v>
      </c>
      <c r="F1198" s="43" t="s">
        <v>112</v>
      </c>
      <c r="G1198" s="117" t="s">
        <v>70</v>
      </c>
      <c r="H1198" s="46" t="s">
        <v>46</v>
      </c>
      <c r="I1198" s="46">
        <v>93971</v>
      </c>
      <c r="J1198" s="48">
        <f t="shared" si="123"/>
        <v>1305.1527777777778</v>
      </c>
      <c r="K1198" s="48">
        <v>4</v>
      </c>
      <c r="L1198" s="49">
        <f t="shared" si="124"/>
        <v>5220.6111111111113</v>
      </c>
      <c r="M1198" s="49"/>
      <c r="N1198" s="49"/>
      <c r="O1198" s="49"/>
      <c r="P1198" s="48"/>
      <c r="Q1198" s="49"/>
      <c r="R1198" s="49">
        <f t="shared" si="125"/>
        <v>522.06111111111113</v>
      </c>
      <c r="S1198" s="50">
        <f t="shared" si="126"/>
        <v>5742.6722222222224</v>
      </c>
    </row>
    <row r="1199" spans="1:20" ht="38.25" x14ac:dyDescent="0.2">
      <c r="A1199" s="42">
        <f t="shared" si="127"/>
        <v>16</v>
      </c>
      <c r="B1199" s="42"/>
      <c r="C1199" s="43" t="s">
        <v>191</v>
      </c>
      <c r="D1199" s="43" t="s">
        <v>42</v>
      </c>
      <c r="E1199" s="43" t="s">
        <v>48</v>
      </c>
      <c r="F1199" s="43" t="s">
        <v>192</v>
      </c>
      <c r="G1199" s="117" t="s">
        <v>193</v>
      </c>
      <c r="H1199" s="46" t="s">
        <v>46</v>
      </c>
      <c r="I1199" s="46">
        <v>90609</v>
      </c>
      <c r="J1199" s="47">
        <f t="shared" si="123"/>
        <v>1258.4583333333333</v>
      </c>
      <c r="K1199" s="48">
        <v>7</v>
      </c>
      <c r="L1199" s="49">
        <f t="shared" si="124"/>
        <v>8809.2083333333321</v>
      </c>
      <c r="M1199" s="49"/>
      <c r="N1199" s="49"/>
      <c r="O1199" s="49">
        <v>25</v>
      </c>
      <c r="P1199" s="48">
        <v>7</v>
      </c>
      <c r="Q1199" s="49">
        <f>17697*25%/72*P1199</f>
        <v>430.13541666666663</v>
      </c>
      <c r="R1199" s="49">
        <f t="shared" si="125"/>
        <v>880.92083333333323</v>
      </c>
      <c r="S1199" s="50">
        <f t="shared" si="126"/>
        <v>10120.264583333332</v>
      </c>
    </row>
    <row r="1200" spans="1:20" s="51" customFormat="1" ht="38.25" x14ac:dyDescent="0.2">
      <c r="A1200" s="42">
        <f t="shared" si="127"/>
        <v>17</v>
      </c>
      <c r="B1200" s="42"/>
      <c r="C1200" s="43" t="s">
        <v>96</v>
      </c>
      <c r="D1200" s="43" t="s">
        <v>42</v>
      </c>
      <c r="E1200" s="43" t="s">
        <v>48</v>
      </c>
      <c r="F1200" s="43" t="s">
        <v>119</v>
      </c>
      <c r="G1200" s="117" t="s">
        <v>120</v>
      </c>
      <c r="H1200" s="46" t="s">
        <v>46</v>
      </c>
      <c r="I1200" s="46">
        <v>92201</v>
      </c>
      <c r="J1200" s="47">
        <f t="shared" si="123"/>
        <v>1280.5694444444443</v>
      </c>
      <c r="K1200" s="48">
        <v>2.4</v>
      </c>
      <c r="L1200" s="49">
        <f t="shared" si="124"/>
        <v>3073.3666666666663</v>
      </c>
      <c r="M1200" s="49"/>
      <c r="N1200" s="49"/>
      <c r="O1200" s="49">
        <v>20</v>
      </c>
      <c r="P1200" s="48">
        <v>2.4</v>
      </c>
      <c r="Q1200" s="49">
        <f>17697*20%/72*P1200</f>
        <v>117.97999999999999</v>
      </c>
      <c r="R1200" s="49">
        <f t="shared" si="125"/>
        <v>307.33666666666664</v>
      </c>
      <c r="S1200" s="50">
        <f t="shared" si="126"/>
        <v>3498.6833333333329</v>
      </c>
    </row>
    <row r="1201" spans="1:20" ht="51" x14ac:dyDescent="0.2">
      <c r="A1201" s="42">
        <f t="shared" si="127"/>
        <v>18</v>
      </c>
      <c r="B1201" s="42"/>
      <c r="C1201" s="43" t="s">
        <v>66</v>
      </c>
      <c r="D1201" s="43" t="s">
        <v>42</v>
      </c>
      <c r="E1201" s="43" t="s">
        <v>160</v>
      </c>
      <c r="F1201" s="43" t="s">
        <v>334</v>
      </c>
      <c r="G1201" s="117" t="s">
        <v>335</v>
      </c>
      <c r="H1201" s="46" t="s">
        <v>46</v>
      </c>
      <c r="I1201" s="46">
        <v>85653</v>
      </c>
      <c r="J1201" s="47">
        <f t="shared" si="123"/>
        <v>1189.625</v>
      </c>
      <c r="K1201" s="48">
        <v>14.4</v>
      </c>
      <c r="L1201" s="49">
        <f t="shared" si="124"/>
        <v>17130.600000000002</v>
      </c>
      <c r="M1201" s="49"/>
      <c r="N1201" s="49"/>
      <c r="O1201" s="49"/>
      <c r="P1201" s="48"/>
      <c r="Q1201" s="49"/>
      <c r="R1201" s="49">
        <f t="shared" si="125"/>
        <v>1713.0600000000004</v>
      </c>
      <c r="S1201" s="50">
        <f t="shared" si="126"/>
        <v>18843.660000000003</v>
      </c>
    </row>
    <row r="1202" spans="1:20" ht="51" x14ac:dyDescent="0.2">
      <c r="A1202" s="42">
        <f t="shared" si="127"/>
        <v>19</v>
      </c>
      <c r="B1202" s="42"/>
      <c r="C1202" s="43" t="s">
        <v>280</v>
      </c>
      <c r="D1202" s="43" t="s">
        <v>42</v>
      </c>
      <c r="E1202" s="43" t="s">
        <v>43</v>
      </c>
      <c r="F1202" s="43" t="s">
        <v>281</v>
      </c>
      <c r="G1202" s="117" t="s">
        <v>282</v>
      </c>
      <c r="H1202" s="46" t="s">
        <v>46</v>
      </c>
      <c r="I1202" s="46">
        <v>85653</v>
      </c>
      <c r="J1202" s="47">
        <f t="shared" si="123"/>
        <v>1189.625</v>
      </c>
      <c r="K1202" s="61">
        <v>55</v>
      </c>
      <c r="L1202" s="49">
        <f t="shared" si="124"/>
        <v>65429.375</v>
      </c>
      <c r="M1202" s="62">
        <v>4424</v>
      </c>
      <c r="N1202" s="62"/>
      <c r="O1202" s="49"/>
      <c r="P1202" s="48"/>
      <c r="Q1202" s="49"/>
      <c r="R1202" s="49">
        <f t="shared" si="125"/>
        <v>6542.9375</v>
      </c>
      <c r="S1202" s="50">
        <f t="shared" si="126"/>
        <v>76396.3125</v>
      </c>
    </row>
    <row r="1203" spans="1:20" ht="51" x14ac:dyDescent="0.2">
      <c r="A1203" s="42">
        <f t="shared" si="127"/>
        <v>20</v>
      </c>
      <c r="B1203" s="42"/>
      <c r="C1203" s="43" t="s">
        <v>210</v>
      </c>
      <c r="D1203" s="43" t="s">
        <v>42</v>
      </c>
      <c r="E1203" s="42" t="s">
        <v>74</v>
      </c>
      <c r="F1203" s="43" t="s">
        <v>121</v>
      </c>
      <c r="G1203" s="117" t="s">
        <v>122</v>
      </c>
      <c r="H1203" s="46" t="s">
        <v>46</v>
      </c>
      <c r="I1203" s="46">
        <v>89016</v>
      </c>
      <c r="J1203" s="47">
        <f t="shared" si="123"/>
        <v>1236.3333333333333</v>
      </c>
      <c r="K1203" s="48">
        <v>2.2000000000000002</v>
      </c>
      <c r="L1203" s="49">
        <f t="shared" si="124"/>
        <v>2719.9333333333334</v>
      </c>
      <c r="M1203" s="49"/>
      <c r="N1203" s="49"/>
      <c r="O1203" s="49"/>
      <c r="P1203" s="48"/>
      <c r="Q1203" s="49"/>
      <c r="R1203" s="49">
        <f t="shared" si="125"/>
        <v>271.99333333333334</v>
      </c>
      <c r="S1203" s="50">
        <f t="shared" si="126"/>
        <v>2991.9266666666667</v>
      </c>
    </row>
    <row r="1204" spans="1:20" ht="26.25" thickBot="1" x14ac:dyDescent="0.25">
      <c r="A1204" s="42">
        <f t="shared" si="127"/>
        <v>21</v>
      </c>
      <c r="B1204" s="63"/>
      <c r="C1204" s="102" t="s">
        <v>124</v>
      </c>
      <c r="D1204" s="103" t="s">
        <v>42</v>
      </c>
      <c r="E1204" s="102"/>
      <c r="F1204" s="102"/>
      <c r="G1204" s="118" t="s">
        <v>125</v>
      </c>
      <c r="H1204" s="66" t="s">
        <v>46</v>
      </c>
      <c r="I1204" s="66">
        <v>85653</v>
      </c>
      <c r="J1204" s="47">
        <f t="shared" si="123"/>
        <v>1189.625</v>
      </c>
      <c r="K1204" s="61">
        <v>9.4</v>
      </c>
      <c r="L1204" s="49">
        <f t="shared" si="124"/>
        <v>11182.475</v>
      </c>
      <c r="M1204" s="62"/>
      <c r="N1204" s="62"/>
      <c r="O1204" s="62"/>
      <c r="P1204" s="61"/>
      <c r="Q1204" s="62"/>
      <c r="R1204" s="49">
        <f t="shared" si="125"/>
        <v>1118.2475000000002</v>
      </c>
      <c r="S1204" s="50">
        <f t="shared" si="126"/>
        <v>12300.7225</v>
      </c>
    </row>
    <row r="1205" spans="1:20" ht="13.5" thickBot="1" x14ac:dyDescent="0.25">
      <c r="A1205" s="155" t="s">
        <v>126</v>
      </c>
      <c r="B1205" s="156"/>
      <c r="C1205" s="157"/>
      <c r="D1205" s="157"/>
      <c r="E1205" s="157"/>
      <c r="F1205" s="157"/>
      <c r="G1205" s="163"/>
      <c r="H1205" s="163"/>
      <c r="I1205" s="163"/>
      <c r="J1205" s="164"/>
      <c r="K1205" s="164">
        <f>SUM(K1175:K1204)</f>
        <v>251.4</v>
      </c>
      <c r="L1205" s="165">
        <f>SUM(L1175:L1204)</f>
        <v>309283.7888888889</v>
      </c>
      <c r="M1205" s="165">
        <f>SUM(M1175:M1204)</f>
        <v>4424</v>
      </c>
      <c r="N1205" s="165">
        <f>SUM(N1201:N1204)</f>
        <v>0</v>
      </c>
      <c r="O1205" s="165"/>
      <c r="P1205" s="164">
        <f>SUM(P1184:P1204)</f>
        <v>24.599999999999998</v>
      </c>
      <c r="Q1205" s="165">
        <f>SUM(Q1184:Q1204)</f>
        <v>1381.3491666666664</v>
      </c>
      <c r="R1205" s="165">
        <f>SUM(R1184:R1204)</f>
        <v>30928.378888888885</v>
      </c>
      <c r="S1205" s="74">
        <f>SUM(S1184:S1204)</f>
        <v>346017.51694444439</v>
      </c>
      <c r="T1205" s="75"/>
    </row>
    <row r="1206" spans="1:20" x14ac:dyDescent="0.2">
      <c r="A1206" s="83"/>
      <c r="B1206" s="83"/>
      <c r="C1206" s="83"/>
      <c r="D1206" s="83"/>
      <c r="E1206" s="83"/>
      <c r="F1206" s="83"/>
      <c r="R1206" s="124"/>
      <c r="S1206" s="4"/>
    </row>
    <row r="1207" spans="1:20" x14ac:dyDescent="0.2">
      <c r="A1207" s="83"/>
      <c r="B1207" s="83"/>
      <c r="C1207" s="83"/>
      <c r="D1207" s="83"/>
      <c r="E1207" s="83"/>
      <c r="F1207" s="83"/>
      <c r="R1207" s="4">
        <f>R1178/R1177*100</f>
        <v>96.15384615384616</v>
      </c>
      <c r="S1207" s="125">
        <f>S1205*R1207%</f>
        <v>332709.15090811963</v>
      </c>
    </row>
    <row r="1208" spans="1:20" x14ac:dyDescent="0.2">
      <c r="A1208" s="83"/>
      <c r="B1208" s="83"/>
      <c r="C1208" s="9" t="s">
        <v>127</v>
      </c>
      <c r="D1208" s="9"/>
      <c r="E1208" s="9"/>
      <c r="F1208" s="9"/>
      <c r="G1208" s="11"/>
      <c r="H1208" s="11"/>
      <c r="I1208" s="11"/>
      <c r="R1208" s="4">
        <f>R1179/R1177*100</f>
        <v>3.8461538461538463</v>
      </c>
      <c r="S1208" s="125">
        <f>S1205-S1207</f>
        <v>13308.366036324762</v>
      </c>
    </row>
    <row r="1209" spans="1:20" x14ac:dyDescent="0.2">
      <c r="A1209" s="83"/>
      <c r="B1209" s="83"/>
      <c r="C1209" s="9"/>
      <c r="D1209" s="9"/>
      <c r="E1209" s="9"/>
      <c r="F1209" s="9"/>
      <c r="G1209" s="11"/>
      <c r="H1209" s="11"/>
      <c r="I1209" s="11"/>
      <c r="R1209" s="75">
        <f>SUM(R1207:R1208)</f>
        <v>100</v>
      </c>
      <c r="S1209" s="158">
        <f>SUM(S1207:S1208)</f>
        <v>346017.51694444439</v>
      </c>
    </row>
    <row r="1210" spans="1:20" x14ac:dyDescent="0.2">
      <c r="A1210" s="83"/>
      <c r="B1210" s="83"/>
      <c r="C1210" s="9" t="s">
        <v>216</v>
      </c>
      <c r="D1210" s="9"/>
      <c r="E1210" s="9"/>
      <c r="F1210" s="11"/>
      <c r="G1210" s="11"/>
      <c r="H1210" s="11"/>
      <c r="I1210" s="11"/>
    </row>
    <row r="1211" spans="1:20" x14ac:dyDescent="0.2">
      <c r="A1211" s="83"/>
      <c r="B1211" s="83"/>
      <c r="C1211" s="9"/>
      <c r="D1211" s="9"/>
      <c r="E1211" s="9"/>
      <c r="F1211" s="11"/>
      <c r="G1211" s="11"/>
      <c r="H1211" s="11"/>
      <c r="I1211" s="11"/>
    </row>
    <row r="1212" spans="1:20" x14ac:dyDescent="0.2">
      <c r="A1212" s="83"/>
      <c r="B1212" s="83"/>
      <c r="C1212" s="9"/>
      <c r="D1212" s="9"/>
      <c r="E1212" s="9"/>
      <c r="F1212" s="11"/>
      <c r="G1212" s="11"/>
      <c r="H1212" s="11"/>
      <c r="I1212" s="11"/>
    </row>
    <row r="1213" spans="1:20" x14ac:dyDescent="0.2">
      <c r="A1213" s="83"/>
      <c r="B1213" s="83"/>
      <c r="C1213" s="9"/>
      <c r="D1213" s="9"/>
      <c r="E1213" s="9"/>
      <c r="F1213" s="11"/>
      <c r="G1213" s="11"/>
      <c r="H1213" s="11"/>
      <c r="I1213" s="11"/>
    </row>
    <row r="1214" spans="1:20" x14ac:dyDescent="0.2">
      <c r="A1214" s="83"/>
      <c r="B1214" s="83"/>
      <c r="C1214" s="9"/>
      <c r="D1214" s="9"/>
      <c r="E1214" s="9"/>
      <c r="F1214" s="11"/>
      <c r="G1214" s="11"/>
      <c r="H1214" s="11"/>
      <c r="I1214" s="11"/>
    </row>
    <row r="1215" spans="1:20" x14ac:dyDescent="0.2">
      <c r="A1215" s="83"/>
      <c r="B1215" s="83"/>
      <c r="C1215" s="9"/>
      <c r="D1215" s="9"/>
      <c r="E1215" s="9"/>
      <c r="F1215" s="11"/>
      <c r="G1215" s="11"/>
      <c r="H1215" s="11"/>
      <c r="I1215" s="11"/>
    </row>
    <row r="1216" spans="1:20" x14ac:dyDescent="0.2">
      <c r="A1216" s="83"/>
      <c r="B1216" s="83"/>
      <c r="C1216" s="9"/>
      <c r="D1216" s="9"/>
      <c r="E1216" s="9"/>
      <c r="F1216" s="11"/>
      <c r="G1216" s="11"/>
      <c r="H1216" s="11"/>
      <c r="I1216" s="11"/>
    </row>
    <row r="1217" spans="1:19" x14ac:dyDescent="0.2">
      <c r="A1217" s="83"/>
      <c r="B1217" s="83"/>
      <c r="C1217" s="9"/>
      <c r="D1217" s="9"/>
      <c r="E1217" s="9"/>
      <c r="F1217" s="11"/>
      <c r="G1217" s="11"/>
      <c r="H1217" s="11"/>
      <c r="I1217" s="11"/>
    </row>
    <row r="1218" spans="1:19" x14ac:dyDescent="0.2">
      <c r="A1218" s="1" t="s">
        <v>0</v>
      </c>
      <c r="B1218" s="1"/>
      <c r="C1218" s="1"/>
      <c r="D1218" s="2"/>
      <c r="E1218" s="127" t="s">
        <v>410</v>
      </c>
      <c r="F1218" s="127"/>
      <c r="G1218" s="127"/>
      <c r="H1218" s="127"/>
      <c r="I1218" s="127"/>
      <c r="J1218" s="127"/>
      <c r="K1218" s="127"/>
      <c r="L1218" s="4"/>
      <c r="M1218" s="5"/>
      <c r="N1218" s="6" t="s">
        <v>2</v>
      </c>
      <c r="O1218" s="6"/>
      <c r="P1218" s="6"/>
      <c r="Q1218" s="6"/>
      <c r="R1218" s="6"/>
      <c r="S1218" s="6"/>
    </row>
    <row r="1219" spans="1:19" ht="41.25" customHeight="1" x14ac:dyDescent="0.2">
      <c r="A1219" s="8" t="s">
        <v>3</v>
      </c>
      <c r="B1219" s="8"/>
      <c r="C1219" s="8"/>
      <c r="D1219" s="2"/>
      <c r="E1219" s="2"/>
      <c r="F1219" s="9"/>
      <c r="G1219" s="10"/>
      <c r="H1219" s="11"/>
      <c r="I1219" s="11"/>
      <c r="J1219" s="5"/>
      <c r="K1219" s="5"/>
      <c r="L1219" s="4"/>
      <c r="N1219" s="12" t="s">
        <v>4</v>
      </c>
      <c r="O1219" s="12"/>
      <c r="P1219" s="12"/>
      <c r="Q1219" s="12"/>
      <c r="R1219" s="12"/>
      <c r="S1219" s="12"/>
    </row>
    <row r="1220" spans="1:19" x14ac:dyDescent="0.2">
      <c r="A1220" s="2"/>
      <c r="B1220" s="2"/>
      <c r="C1220" s="2"/>
      <c r="D1220" s="2"/>
      <c r="E1220" s="3" t="s">
        <v>5</v>
      </c>
      <c r="F1220" s="3"/>
      <c r="G1220" s="3"/>
      <c r="H1220" s="3"/>
      <c r="I1220" s="3"/>
      <c r="J1220" s="3"/>
      <c r="K1220" s="3"/>
      <c r="L1220" s="3"/>
      <c r="M1220" s="5"/>
      <c r="N1220" s="17" t="s">
        <v>8</v>
      </c>
      <c r="O1220" s="17"/>
      <c r="P1220" s="17"/>
      <c r="Q1220" s="17"/>
      <c r="R1220" s="17"/>
      <c r="S1220" s="17"/>
    </row>
    <row r="1221" spans="1:19" x14ac:dyDescent="0.2">
      <c r="A1221" s="3" t="s">
        <v>132</v>
      </c>
      <c r="B1221" s="3"/>
      <c r="C1221" s="3"/>
      <c r="D1221" s="3"/>
      <c r="E1221" s="2"/>
      <c r="F1221" s="9" t="s">
        <v>7</v>
      </c>
      <c r="G1221" s="9"/>
      <c r="H1221" s="9"/>
      <c r="I1221" s="9"/>
      <c r="J1221" s="5"/>
      <c r="K1221" s="5"/>
      <c r="L1221" s="4"/>
      <c r="M1221" s="5"/>
      <c r="N1221" s="13"/>
      <c r="O1221" s="13"/>
      <c r="P1221" s="13"/>
      <c r="Q1221" s="13"/>
      <c r="R1221" s="13"/>
      <c r="S1221" s="13"/>
    </row>
    <row r="1222" spans="1:19" x14ac:dyDescent="0.2">
      <c r="A1222" s="9"/>
      <c r="B1222" s="9"/>
      <c r="C1222" s="9"/>
      <c r="D1222" s="9"/>
      <c r="E1222" s="9"/>
      <c r="F1222" s="2" t="s">
        <v>9</v>
      </c>
      <c r="G1222" s="9"/>
      <c r="H1222" s="9"/>
      <c r="I1222" s="9"/>
      <c r="J1222" s="9"/>
      <c r="K1222" s="5"/>
      <c r="L1222" s="4"/>
      <c r="M1222" s="5"/>
      <c r="N1222" s="4" t="s">
        <v>10</v>
      </c>
      <c r="O1222" s="5"/>
      <c r="P1222" s="4"/>
      <c r="Q1222" s="4"/>
      <c r="R1222" s="4"/>
      <c r="S1222" s="4"/>
    </row>
    <row r="1223" spans="1:19" ht="14.25" customHeight="1" x14ac:dyDescent="0.2">
      <c r="A1223" s="9"/>
      <c r="B1223" s="9"/>
      <c r="C1223" s="9"/>
      <c r="D1223" s="9"/>
      <c r="E1223" s="9"/>
      <c r="F1223" s="9"/>
      <c r="G1223" s="11"/>
      <c r="H1223" s="11"/>
      <c r="I1223" s="11"/>
      <c r="J1223" s="5"/>
      <c r="K1223" s="5"/>
      <c r="L1223" s="4"/>
      <c r="M1223" s="5"/>
      <c r="N1223" s="4" t="s">
        <v>11</v>
      </c>
      <c r="O1223" s="5"/>
      <c r="P1223" s="4"/>
      <c r="Q1223" s="4"/>
      <c r="R1223" s="16" t="s">
        <v>12</v>
      </c>
      <c r="S1223" s="4"/>
    </row>
    <row r="1224" spans="1:19" ht="24" customHeight="1" x14ac:dyDescent="0.2">
      <c r="A1224" s="9"/>
      <c r="B1224" s="9"/>
      <c r="C1224" s="9"/>
      <c r="D1224" s="9"/>
      <c r="E1224" s="9"/>
      <c r="F1224" s="9"/>
      <c r="G1224" s="11"/>
      <c r="H1224" s="11"/>
      <c r="I1224" s="11"/>
      <c r="J1224" s="5"/>
      <c r="K1224" s="5"/>
      <c r="L1224" s="4"/>
      <c r="M1224" s="5"/>
      <c r="N1224" s="23" t="s">
        <v>406</v>
      </c>
      <c r="O1224" s="23"/>
      <c r="P1224" s="23"/>
      <c r="Q1224" s="23"/>
      <c r="R1224" s="23"/>
      <c r="S1224" s="23"/>
    </row>
    <row r="1225" spans="1:19" x14ac:dyDescent="0.2">
      <c r="A1225" s="9"/>
      <c r="B1225" s="9"/>
      <c r="C1225" s="9"/>
      <c r="D1225" s="9"/>
      <c r="E1225" s="9"/>
      <c r="F1225" s="9"/>
      <c r="G1225" s="11"/>
      <c r="H1225" s="11"/>
      <c r="I1225" s="11"/>
      <c r="J1225" s="5"/>
      <c r="K1225" s="5"/>
      <c r="L1225" s="4"/>
      <c r="M1225" s="5"/>
      <c r="N1225" s="23"/>
      <c r="O1225" s="23"/>
      <c r="P1225" s="23"/>
      <c r="Q1225" s="23"/>
      <c r="R1225" s="23"/>
      <c r="S1225" s="23"/>
    </row>
    <row r="1226" spans="1:19" x14ac:dyDescent="0.2">
      <c r="A1226" s="9"/>
      <c r="B1226" s="9"/>
      <c r="C1226" s="9"/>
      <c r="D1226" s="9"/>
      <c r="E1226" s="9"/>
      <c r="F1226" s="9"/>
      <c r="G1226" s="11"/>
      <c r="H1226" s="11"/>
      <c r="I1226" s="11"/>
      <c r="J1226" s="5"/>
      <c r="K1226" s="5"/>
      <c r="L1226" s="4"/>
      <c r="M1226" s="5"/>
      <c r="N1226" s="23" t="s">
        <v>14</v>
      </c>
      <c r="O1226" s="23"/>
      <c r="P1226" s="23"/>
      <c r="Q1226" s="23"/>
      <c r="R1226" s="24">
        <v>1</v>
      </c>
      <c r="S1226" s="4"/>
    </row>
    <row r="1227" spans="1:19" x14ac:dyDescent="0.2">
      <c r="A1227" s="9"/>
      <c r="B1227" s="9"/>
      <c r="C1227" s="9"/>
      <c r="D1227" s="9"/>
      <c r="E1227" s="9"/>
      <c r="F1227" s="9"/>
      <c r="G1227" s="11"/>
      <c r="H1227" s="11"/>
      <c r="I1227" s="11"/>
      <c r="J1227" s="5"/>
      <c r="K1227" s="5"/>
      <c r="L1227" s="4"/>
      <c r="M1227" s="5"/>
      <c r="N1227" s="4" t="s">
        <v>15</v>
      </c>
      <c r="O1227" s="5"/>
      <c r="P1227" s="4"/>
      <c r="Q1227" s="4"/>
      <c r="R1227" s="101">
        <v>3</v>
      </c>
      <c r="S1227" s="4"/>
    </row>
    <row r="1228" spans="1:19" x14ac:dyDescent="0.2">
      <c r="A1228" s="9"/>
      <c r="B1228" s="9"/>
      <c r="C1228" s="9"/>
      <c r="D1228" s="9"/>
      <c r="E1228" s="9"/>
      <c r="F1228" s="9"/>
      <c r="G1228" s="11"/>
      <c r="H1228" s="11"/>
      <c r="I1228" s="11"/>
      <c r="J1228" s="5"/>
      <c r="K1228" s="5"/>
      <c r="L1228" s="4"/>
      <c r="M1228" s="5"/>
      <c r="N1228" s="4" t="s">
        <v>16</v>
      </c>
      <c r="O1228" s="5"/>
      <c r="P1228" s="4"/>
      <c r="Q1228" s="4"/>
      <c r="R1228" s="16">
        <v>22</v>
      </c>
      <c r="S1228" s="4"/>
    </row>
    <row r="1229" spans="1:19" x14ac:dyDescent="0.2">
      <c r="A1229" s="9"/>
      <c r="B1229" s="9"/>
      <c r="C1229" s="9"/>
      <c r="D1229" s="9"/>
      <c r="E1229" s="9"/>
      <c r="F1229" s="9"/>
      <c r="G1229" s="11"/>
      <c r="H1229" s="11"/>
      <c r="I1229" s="11"/>
      <c r="J1229" s="5"/>
      <c r="K1229" s="5"/>
      <c r="L1229" s="4"/>
      <c r="M1229" s="5"/>
      <c r="N1229" s="4" t="s">
        <v>17</v>
      </c>
      <c r="O1229" s="5"/>
      <c r="P1229" s="4"/>
      <c r="Q1229" s="4"/>
      <c r="R1229" s="25">
        <v>21</v>
      </c>
      <c r="S1229" s="4"/>
    </row>
    <row r="1230" spans="1:19" x14ac:dyDescent="0.2">
      <c r="A1230" s="9"/>
      <c r="B1230" s="9"/>
      <c r="C1230" s="9"/>
      <c r="D1230" s="9"/>
      <c r="E1230" s="9"/>
      <c r="F1230" s="9"/>
      <c r="G1230" s="11"/>
      <c r="H1230" s="11"/>
      <c r="I1230" s="11"/>
      <c r="J1230" s="5"/>
      <c r="K1230" s="5"/>
      <c r="L1230" s="4"/>
      <c r="M1230" s="5"/>
      <c r="N1230" s="4" t="s">
        <v>18</v>
      </c>
      <c r="O1230" s="5"/>
      <c r="P1230" s="4"/>
      <c r="Q1230" s="4"/>
      <c r="R1230" s="16">
        <v>1</v>
      </c>
      <c r="S1230" s="4"/>
    </row>
    <row r="1231" spans="1:19" x14ac:dyDescent="0.2">
      <c r="A1231" s="9"/>
      <c r="B1231" s="9"/>
      <c r="C1231" s="9"/>
      <c r="D1231" s="9"/>
      <c r="E1231" s="9"/>
      <c r="F1231" s="9"/>
      <c r="G1231" s="11"/>
      <c r="H1231" s="11"/>
      <c r="I1231" s="11"/>
      <c r="J1231" s="5"/>
      <c r="K1231" s="5"/>
      <c r="L1231" s="4"/>
      <c r="M1231" s="5"/>
      <c r="N1231" s="4" t="s">
        <v>19</v>
      </c>
      <c r="O1231" s="5"/>
      <c r="P1231" s="4"/>
      <c r="Q1231" s="4"/>
      <c r="R1231" s="16">
        <v>2572</v>
      </c>
      <c r="S1231" s="4"/>
    </row>
    <row r="1232" spans="1:19" ht="12.75" customHeight="1" x14ac:dyDescent="0.2">
      <c r="A1232" s="26" t="s">
        <v>20</v>
      </c>
      <c r="B1232" s="26" t="s">
        <v>21</v>
      </c>
      <c r="C1232" s="26" t="s">
        <v>22</v>
      </c>
      <c r="D1232" s="26" t="s">
        <v>23</v>
      </c>
      <c r="E1232" s="26" t="s">
        <v>24</v>
      </c>
      <c r="F1232" s="26" t="s">
        <v>25</v>
      </c>
      <c r="G1232" s="26" t="s">
        <v>26</v>
      </c>
      <c r="H1232" s="26" t="s">
        <v>27</v>
      </c>
      <c r="I1232" s="26" t="s">
        <v>28</v>
      </c>
      <c r="J1232" s="26" t="s">
        <v>29</v>
      </c>
      <c r="K1232" s="26" t="s">
        <v>30</v>
      </c>
      <c r="L1232" s="26" t="s">
        <v>31</v>
      </c>
      <c r="M1232" s="27" t="s">
        <v>32</v>
      </c>
      <c r="N1232" s="28"/>
      <c r="O1232" s="28"/>
      <c r="P1232" s="28"/>
      <c r="Q1232" s="29"/>
      <c r="R1232" s="30" t="s">
        <v>33</v>
      </c>
      <c r="S1232" s="31" t="s">
        <v>34</v>
      </c>
    </row>
    <row r="1233" spans="1:19" x14ac:dyDescent="0.2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3" t="s">
        <v>35</v>
      </c>
      <c r="N1233" s="30" t="s">
        <v>36</v>
      </c>
      <c r="O1233" s="27" t="s">
        <v>37</v>
      </c>
      <c r="P1233" s="28"/>
      <c r="Q1233" s="29"/>
      <c r="R1233" s="34"/>
      <c r="S1233" s="35"/>
    </row>
    <row r="1234" spans="1:19" ht="97.5" customHeight="1" x14ac:dyDescent="0.2">
      <c r="A1234" s="36"/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  <c r="M1234" s="37"/>
      <c r="N1234" s="38"/>
      <c r="O1234" s="39" t="s">
        <v>38</v>
      </c>
      <c r="P1234" s="40" t="s">
        <v>39</v>
      </c>
      <c r="Q1234" s="41" t="s">
        <v>40</v>
      </c>
      <c r="R1234" s="38"/>
      <c r="S1234" s="35"/>
    </row>
    <row r="1235" spans="1:19" ht="89.25" x14ac:dyDescent="0.2">
      <c r="A1235" s="42">
        <v>1</v>
      </c>
      <c r="B1235" s="42"/>
      <c r="C1235" s="43" t="s">
        <v>411</v>
      </c>
      <c r="D1235" s="43" t="s">
        <v>42</v>
      </c>
      <c r="E1235" s="43" t="s">
        <v>48</v>
      </c>
      <c r="F1235" s="43" t="s">
        <v>412</v>
      </c>
      <c r="G1235" s="45" t="s">
        <v>413</v>
      </c>
      <c r="H1235" s="46" t="s">
        <v>46</v>
      </c>
      <c r="I1235" s="46">
        <v>84061</v>
      </c>
      <c r="J1235" s="47">
        <f t="shared" ref="J1235:J1251" si="128">I1235/72</f>
        <v>1167.5138888888889</v>
      </c>
      <c r="K1235" s="48">
        <v>24.4</v>
      </c>
      <c r="L1235" s="49">
        <f t="shared" ref="L1235:L1251" si="129">J1235*K1235</f>
        <v>28487.338888888888</v>
      </c>
      <c r="M1235" s="49"/>
      <c r="N1235" s="49"/>
      <c r="O1235" s="49"/>
      <c r="P1235" s="48"/>
      <c r="Q1235" s="49"/>
      <c r="R1235" s="49">
        <f t="shared" ref="R1235:R1251" si="130">L1235*10%</f>
        <v>2848.7338888888889</v>
      </c>
      <c r="S1235" s="50">
        <f t="shared" ref="S1235:S1251" si="131">R1235+Q1235+N1235+M1235+L1235</f>
        <v>31336.072777777776</v>
      </c>
    </row>
    <row r="1236" spans="1:19" ht="76.5" x14ac:dyDescent="0.2">
      <c r="A1236" s="42">
        <f>A1235+1</f>
        <v>2</v>
      </c>
      <c r="B1236" s="42"/>
      <c r="C1236" s="43" t="s">
        <v>219</v>
      </c>
      <c r="D1236" s="43" t="s">
        <v>42</v>
      </c>
      <c r="E1236" s="43" t="s">
        <v>352</v>
      </c>
      <c r="F1236" s="43" t="s">
        <v>353</v>
      </c>
      <c r="G1236" s="45" t="s">
        <v>89</v>
      </c>
      <c r="H1236" s="46" t="s">
        <v>46</v>
      </c>
      <c r="I1236" s="46">
        <v>80875</v>
      </c>
      <c r="J1236" s="47">
        <f t="shared" si="128"/>
        <v>1123.2638888888889</v>
      </c>
      <c r="K1236" s="57">
        <v>3.6</v>
      </c>
      <c r="L1236" s="49">
        <f t="shared" si="129"/>
        <v>4043.75</v>
      </c>
      <c r="M1236" s="54"/>
      <c r="N1236" s="54"/>
      <c r="O1236" s="49"/>
      <c r="P1236" s="48"/>
      <c r="Q1236" s="49"/>
      <c r="R1236" s="49">
        <f t="shared" si="130"/>
        <v>404.375</v>
      </c>
      <c r="S1236" s="50">
        <f t="shared" si="131"/>
        <v>4448.125</v>
      </c>
    </row>
    <row r="1237" spans="1:19" ht="51" x14ac:dyDescent="0.2">
      <c r="A1237" s="42">
        <f t="shared" ref="A1237:A1251" si="132">A1236+1</f>
        <v>3</v>
      </c>
      <c r="B1237" s="42"/>
      <c r="C1237" s="43" t="s">
        <v>210</v>
      </c>
      <c r="D1237" s="43" t="s">
        <v>42</v>
      </c>
      <c r="E1237" s="43" t="s">
        <v>74</v>
      </c>
      <c r="F1237" s="43" t="s">
        <v>75</v>
      </c>
      <c r="G1237" s="58" t="s">
        <v>70</v>
      </c>
      <c r="H1237" s="46" t="s">
        <v>46</v>
      </c>
      <c r="I1237" s="46">
        <v>93971</v>
      </c>
      <c r="J1237" s="47">
        <f t="shared" si="128"/>
        <v>1305.1527777777778</v>
      </c>
      <c r="K1237" s="48">
        <v>3.2</v>
      </c>
      <c r="L1237" s="49">
        <f t="shared" si="129"/>
        <v>4176.4888888888891</v>
      </c>
      <c r="M1237" s="49"/>
      <c r="N1237" s="49"/>
      <c r="O1237" s="49"/>
      <c r="P1237" s="48"/>
      <c r="Q1237" s="49"/>
      <c r="R1237" s="49">
        <f t="shared" si="130"/>
        <v>417.64888888888891</v>
      </c>
      <c r="S1237" s="50">
        <f t="shared" si="131"/>
        <v>4594.137777777778</v>
      </c>
    </row>
    <row r="1238" spans="1:19" ht="114.75" x14ac:dyDescent="0.2">
      <c r="A1238" s="42">
        <f t="shared" si="132"/>
        <v>4</v>
      </c>
      <c r="B1238" s="42"/>
      <c r="C1238" s="43" t="s">
        <v>414</v>
      </c>
      <c r="D1238" s="43" t="s">
        <v>42</v>
      </c>
      <c r="E1238" s="44" t="s">
        <v>52</v>
      </c>
      <c r="F1238" s="43" t="s">
        <v>415</v>
      </c>
      <c r="G1238" s="58" t="s">
        <v>104</v>
      </c>
      <c r="H1238" s="46" t="s">
        <v>46</v>
      </c>
      <c r="I1238" s="46">
        <v>77867</v>
      </c>
      <c r="J1238" s="47">
        <f t="shared" si="128"/>
        <v>1081.4861111111111</v>
      </c>
      <c r="K1238" s="48">
        <v>27.4</v>
      </c>
      <c r="L1238" s="49">
        <f t="shared" si="129"/>
        <v>29632.719444444443</v>
      </c>
      <c r="M1238" s="49"/>
      <c r="N1238" s="49"/>
      <c r="O1238" s="49"/>
      <c r="P1238" s="48"/>
      <c r="Q1238" s="49"/>
      <c r="R1238" s="49">
        <f t="shared" si="130"/>
        <v>2963.2719444444447</v>
      </c>
      <c r="S1238" s="50">
        <f t="shared" si="131"/>
        <v>32595.991388888888</v>
      </c>
    </row>
    <row r="1239" spans="1:19" s="51" customFormat="1" ht="84.75" customHeight="1" x14ac:dyDescent="0.2">
      <c r="A1239" s="42">
        <f t="shared" si="132"/>
        <v>5</v>
      </c>
      <c r="B1239" s="42"/>
      <c r="C1239" s="43" t="s">
        <v>230</v>
      </c>
      <c r="D1239" s="43" t="s">
        <v>42</v>
      </c>
      <c r="E1239" s="44" t="s">
        <v>52</v>
      </c>
      <c r="F1239" s="43" t="s">
        <v>231</v>
      </c>
      <c r="G1239" s="45" t="s">
        <v>232</v>
      </c>
      <c r="H1239" s="46" t="s">
        <v>46</v>
      </c>
      <c r="I1239" s="46">
        <v>82468</v>
      </c>
      <c r="J1239" s="47">
        <f t="shared" si="128"/>
        <v>1145.3888888888889</v>
      </c>
      <c r="K1239" s="48">
        <v>4</v>
      </c>
      <c r="L1239" s="49">
        <f t="shared" si="129"/>
        <v>4581.5555555555557</v>
      </c>
      <c r="M1239" s="49"/>
      <c r="N1239" s="49"/>
      <c r="O1239" s="49"/>
      <c r="P1239" s="48"/>
      <c r="Q1239" s="49"/>
      <c r="R1239" s="49">
        <f t="shared" si="130"/>
        <v>458.15555555555557</v>
      </c>
      <c r="S1239" s="50">
        <f t="shared" si="131"/>
        <v>5039.7111111111117</v>
      </c>
    </row>
    <row r="1240" spans="1:19" s="51" customFormat="1" ht="51" x14ac:dyDescent="0.2">
      <c r="A1240" s="42">
        <f t="shared" si="132"/>
        <v>6</v>
      </c>
      <c r="B1240" s="42"/>
      <c r="C1240" s="43" t="s">
        <v>62</v>
      </c>
      <c r="D1240" s="43" t="s">
        <v>42</v>
      </c>
      <c r="E1240" s="43" t="s">
        <v>43</v>
      </c>
      <c r="F1240" s="43" t="s">
        <v>206</v>
      </c>
      <c r="G1240" s="45" t="s">
        <v>207</v>
      </c>
      <c r="H1240" s="46" t="s">
        <v>46</v>
      </c>
      <c r="I1240" s="46">
        <v>84061</v>
      </c>
      <c r="J1240" s="47">
        <f t="shared" si="128"/>
        <v>1167.5138888888889</v>
      </c>
      <c r="K1240" s="48">
        <v>4.4000000000000004</v>
      </c>
      <c r="L1240" s="49">
        <f t="shared" si="129"/>
        <v>5137.061111111112</v>
      </c>
      <c r="M1240" s="59"/>
      <c r="N1240" s="59"/>
      <c r="O1240" s="59"/>
      <c r="P1240" s="48"/>
      <c r="Q1240" s="59"/>
      <c r="R1240" s="49">
        <f t="shared" si="130"/>
        <v>513.70611111111123</v>
      </c>
      <c r="S1240" s="50">
        <f t="shared" si="131"/>
        <v>5650.7672222222236</v>
      </c>
    </row>
    <row r="1241" spans="1:19" ht="38.25" x14ac:dyDescent="0.2">
      <c r="A1241" s="42">
        <f t="shared" si="132"/>
        <v>7</v>
      </c>
      <c r="B1241" s="43"/>
      <c r="C1241" s="43" t="s">
        <v>66</v>
      </c>
      <c r="D1241" s="43" t="s">
        <v>42</v>
      </c>
      <c r="E1241" s="44" t="s">
        <v>48</v>
      </c>
      <c r="F1241" s="43" t="s">
        <v>394</v>
      </c>
      <c r="G1241" s="45" t="s">
        <v>395</v>
      </c>
      <c r="H1241" s="46" t="s">
        <v>46</v>
      </c>
      <c r="I1241" s="46">
        <v>89016</v>
      </c>
      <c r="J1241" s="47">
        <f t="shared" si="128"/>
        <v>1236.3333333333333</v>
      </c>
      <c r="K1241" s="48">
        <v>20.6</v>
      </c>
      <c r="L1241" s="49">
        <f t="shared" si="129"/>
        <v>25468.466666666667</v>
      </c>
      <c r="M1241" s="49"/>
      <c r="N1241" s="49"/>
      <c r="O1241" s="49"/>
      <c r="P1241" s="48"/>
      <c r="Q1241" s="49"/>
      <c r="R1241" s="49">
        <f t="shared" si="130"/>
        <v>2546.8466666666668</v>
      </c>
      <c r="S1241" s="50">
        <f t="shared" si="131"/>
        <v>28015.313333333335</v>
      </c>
    </row>
    <row r="1242" spans="1:19" s="51" customFormat="1" ht="37.5" customHeight="1" x14ac:dyDescent="0.2">
      <c r="A1242" s="42">
        <f t="shared" si="132"/>
        <v>8</v>
      </c>
      <c r="B1242" s="42"/>
      <c r="C1242" s="43" t="s">
        <v>71</v>
      </c>
      <c r="D1242" s="43" t="s">
        <v>42</v>
      </c>
      <c r="E1242" s="43" t="s">
        <v>48</v>
      </c>
      <c r="F1242" s="43" t="s">
        <v>167</v>
      </c>
      <c r="G1242" s="45" t="s">
        <v>168</v>
      </c>
      <c r="H1242" s="46" t="s">
        <v>46</v>
      </c>
      <c r="I1242" s="46">
        <v>90609</v>
      </c>
      <c r="J1242" s="47">
        <f t="shared" si="128"/>
        <v>1258.4583333333333</v>
      </c>
      <c r="K1242" s="48">
        <v>4.2</v>
      </c>
      <c r="L1242" s="49">
        <f t="shared" si="129"/>
        <v>5285.5249999999996</v>
      </c>
      <c r="M1242" s="49"/>
      <c r="N1242" s="49"/>
      <c r="O1242" s="49">
        <v>20</v>
      </c>
      <c r="P1242" s="48">
        <v>4.2</v>
      </c>
      <c r="Q1242" s="49">
        <f>17697*20%/72*P1242</f>
        <v>206.465</v>
      </c>
      <c r="R1242" s="49">
        <f t="shared" si="130"/>
        <v>528.55250000000001</v>
      </c>
      <c r="S1242" s="50">
        <f t="shared" si="131"/>
        <v>6020.5424999999996</v>
      </c>
    </row>
    <row r="1243" spans="1:19" s="51" customFormat="1" ht="63.75" x14ac:dyDescent="0.2">
      <c r="A1243" s="42">
        <f t="shared" si="132"/>
        <v>9</v>
      </c>
      <c r="B1243" s="43"/>
      <c r="C1243" s="43" t="s">
        <v>85</v>
      </c>
      <c r="D1243" s="43" t="s">
        <v>42</v>
      </c>
      <c r="E1243" s="44" t="s">
        <v>52</v>
      </c>
      <c r="F1243" s="43" t="s">
        <v>86</v>
      </c>
      <c r="G1243" s="45" t="s">
        <v>87</v>
      </c>
      <c r="H1243" s="46" t="s">
        <v>46</v>
      </c>
      <c r="I1243" s="46">
        <v>85653</v>
      </c>
      <c r="J1243" s="47">
        <f t="shared" si="128"/>
        <v>1189.625</v>
      </c>
      <c r="K1243" s="48">
        <v>27</v>
      </c>
      <c r="L1243" s="49">
        <f t="shared" si="129"/>
        <v>32119.875</v>
      </c>
      <c r="M1243" s="49"/>
      <c r="N1243" s="49"/>
      <c r="O1243" s="49">
        <v>20</v>
      </c>
      <c r="P1243" s="48">
        <v>27</v>
      </c>
      <c r="Q1243" s="49">
        <f>17697*20%/72*P1243</f>
        <v>1327.2749999999999</v>
      </c>
      <c r="R1243" s="49">
        <f t="shared" si="130"/>
        <v>3211.9875000000002</v>
      </c>
      <c r="S1243" s="50">
        <f t="shared" si="131"/>
        <v>36659.137499999997</v>
      </c>
    </row>
    <row r="1244" spans="1:19" ht="51" x14ac:dyDescent="0.2">
      <c r="A1244" s="42">
        <f t="shared" si="132"/>
        <v>10</v>
      </c>
      <c r="B1244" s="42"/>
      <c r="C1244" s="43" t="s">
        <v>238</v>
      </c>
      <c r="D1244" s="43" t="s">
        <v>42</v>
      </c>
      <c r="E1244" s="43" t="s">
        <v>48</v>
      </c>
      <c r="F1244" s="43" t="s">
        <v>239</v>
      </c>
      <c r="G1244" s="45" t="s">
        <v>240</v>
      </c>
      <c r="H1244" s="46" t="s">
        <v>46</v>
      </c>
      <c r="I1244" s="46">
        <v>92201</v>
      </c>
      <c r="J1244" s="47">
        <f t="shared" si="128"/>
        <v>1280.5694444444443</v>
      </c>
      <c r="K1244" s="48">
        <v>8.4</v>
      </c>
      <c r="L1244" s="49">
        <f t="shared" si="129"/>
        <v>10756.783333333333</v>
      </c>
      <c r="M1244" s="49"/>
      <c r="N1244" s="49"/>
      <c r="O1244" s="49"/>
      <c r="P1244" s="48"/>
      <c r="Q1244" s="49"/>
      <c r="R1244" s="49">
        <f t="shared" si="130"/>
        <v>1075.6783333333333</v>
      </c>
      <c r="S1244" s="50">
        <f t="shared" si="131"/>
        <v>11832.461666666666</v>
      </c>
    </row>
    <row r="1245" spans="1:19" ht="63.75" x14ac:dyDescent="0.2">
      <c r="A1245" s="42">
        <f t="shared" si="132"/>
        <v>11</v>
      </c>
      <c r="B1245" s="42"/>
      <c r="C1245" s="43" t="s">
        <v>387</v>
      </c>
      <c r="D1245" s="43" t="s">
        <v>42</v>
      </c>
      <c r="E1245" s="43" t="s">
        <v>106</v>
      </c>
      <c r="F1245" s="43" t="s">
        <v>364</v>
      </c>
      <c r="G1245" s="45" t="s">
        <v>70</v>
      </c>
      <c r="H1245" s="46" t="s">
        <v>46</v>
      </c>
      <c r="I1245" s="46">
        <v>93971</v>
      </c>
      <c r="J1245" s="47">
        <f t="shared" si="128"/>
        <v>1305.1527777777778</v>
      </c>
      <c r="K1245" s="48">
        <v>21</v>
      </c>
      <c r="L1245" s="49">
        <f t="shared" si="129"/>
        <v>27408.208333333336</v>
      </c>
      <c r="M1245" s="49"/>
      <c r="N1245" s="49"/>
      <c r="O1245" s="49"/>
      <c r="P1245" s="48"/>
      <c r="Q1245" s="49"/>
      <c r="R1245" s="49">
        <f t="shared" si="130"/>
        <v>2740.8208333333337</v>
      </c>
      <c r="S1245" s="50">
        <f t="shared" si="131"/>
        <v>30149.029166666671</v>
      </c>
    </row>
    <row r="1246" spans="1:19" ht="63.75" x14ac:dyDescent="0.2">
      <c r="A1246" s="42">
        <f t="shared" si="132"/>
        <v>12</v>
      </c>
      <c r="B1246" s="42"/>
      <c r="C1246" s="43" t="s">
        <v>416</v>
      </c>
      <c r="D1246" s="43" t="s">
        <v>42</v>
      </c>
      <c r="E1246" s="44" t="s">
        <v>52</v>
      </c>
      <c r="F1246" s="43" t="s">
        <v>417</v>
      </c>
      <c r="G1246" s="45" t="s">
        <v>418</v>
      </c>
      <c r="H1246" s="46" t="s">
        <v>46</v>
      </c>
      <c r="I1246" s="46">
        <v>79460</v>
      </c>
      <c r="J1246" s="47">
        <f t="shared" si="128"/>
        <v>1103.6111111111111</v>
      </c>
      <c r="K1246" s="48">
        <v>20</v>
      </c>
      <c r="L1246" s="49">
        <f t="shared" si="129"/>
        <v>22072.222222222223</v>
      </c>
      <c r="M1246" s="49"/>
      <c r="N1246" s="49"/>
      <c r="O1246" s="49"/>
      <c r="P1246" s="48"/>
      <c r="Q1246" s="49"/>
      <c r="R1246" s="49">
        <f t="shared" si="130"/>
        <v>2207.2222222222222</v>
      </c>
      <c r="S1246" s="50">
        <f t="shared" si="131"/>
        <v>24279.444444444445</v>
      </c>
    </row>
    <row r="1247" spans="1:19" ht="51" x14ac:dyDescent="0.2">
      <c r="A1247" s="42">
        <f t="shared" si="132"/>
        <v>13</v>
      </c>
      <c r="B1247" s="42"/>
      <c r="C1247" s="43" t="s">
        <v>66</v>
      </c>
      <c r="D1247" s="43" t="s">
        <v>42</v>
      </c>
      <c r="E1247" s="43" t="s">
        <v>160</v>
      </c>
      <c r="F1247" s="43" t="s">
        <v>334</v>
      </c>
      <c r="G1247" s="45" t="s">
        <v>335</v>
      </c>
      <c r="H1247" s="46" t="s">
        <v>46</v>
      </c>
      <c r="I1247" s="46">
        <v>85653</v>
      </c>
      <c r="J1247" s="47">
        <f t="shared" si="128"/>
        <v>1189.625</v>
      </c>
      <c r="K1247" s="48">
        <v>53.6</v>
      </c>
      <c r="L1247" s="49">
        <f t="shared" si="129"/>
        <v>63763.9</v>
      </c>
      <c r="M1247" s="49">
        <v>4424</v>
      </c>
      <c r="N1247" s="49">
        <v>4424</v>
      </c>
      <c r="O1247" s="49"/>
      <c r="P1247" s="48"/>
      <c r="Q1247" s="49"/>
      <c r="R1247" s="49">
        <f t="shared" si="130"/>
        <v>6376.39</v>
      </c>
      <c r="S1247" s="50">
        <f t="shared" si="131"/>
        <v>78988.290000000008</v>
      </c>
    </row>
    <row r="1248" spans="1:19" ht="51" x14ac:dyDescent="0.2">
      <c r="A1248" s="42">
        <f t="shared" si="132"/>
        <v>14</v>
      </c>
      <c r="B1248" s="42"/>
      <c r="C1248" s="43" t="s">
        <v>280</v>
      </c>
      <c r="D1248" s="43" t="s">
        <v>42</v>
      </c>
      <c r="E1248" s="43" t="s">
        <v>43</v>
      </c>
      <c r="F1248" s="43" t="s">
        <v>281</v>
      </c>
      <c r="G1248" s="45" t="s">
        <v>282</v>
      </c>
      <c r="H1248" s="46" t="s">
        <v>46</v>
      </c>
      <c r="I1248" s="46">
        <v>85653</v>
      </c>
      <c r="J1248" s="47">
        <f t="shared" si="128"/>
        <v>1189.625</v>
      </c>
      <c r="K1248" s="61">
        <v>18.600000000000001</v>
      </c>
      <c r="L1248" s="49">
        <f t="shared" si="129"/>
        <v>22127.025000000001</v>
      </c>
      <c r="M1248" s="62"/>
      <c r="N1248" s="62"/>
      <c r="O1248" s="49"/>
      <c r="P1248" s="48"/>
      <c r="Q1248" s="49"/>
      <c r="R1248" s="49">
        <f t="shared" si="130"/>
        <v>2212.7025000000003</v>
      </c>
      <c r="S1248" s="50">
        <f t="shared" si="131"/>
        <v>24339.727500000001</v>
      </c>
    </row>
    <row r="1249" spans="1:19" ht="51" x14ac:dyDescent="0.2">
      <c r="A1249" s="42">
        <f t="shared" si="132"/>
        <v>15</v>
      </c>
      <c r="B1249" s="42"/>
      <c r="C1249" s="43" t="s">
        <v>210</v>
      </c>
      <c r="D1249" s="43" t="s">
        <v>42</v>
      </c>
      <c r="E1249" s="42" t="s">
        <v>74</v>
      </c>
      <c r="F1249" s="43" t="s">
        <v>121</v>
      </c>
      <c r="G1249" s="45" t="s">
        <v>122</v>
      </c>
      <c r="H1249" s="46" t="s">
        <v>46</v>
      </c>
      <c r="I1249" s="46">
        <v>89016</v>
      </c>
      <c r="J1249" s="47">
        <f t="shared" si="128"/>
        <v>1236.3333333333333</v>
      </c>
      <c r="K1249" s="48">
        <v>3</v>
      </c>
      <c r="L1249" s="49">
        <f t="shared" si="129"/>
        <v>3709</v>
      </c>
      <c r="M1249" s="49"/>
      <c r="N1249" s="49"/>
      <c r="O1249" s="49"/>
      <c r="P1249" s="48"/>
      <c r="Q1249" s="49"/>
      <c r="R1249" s="49">
        <f t="shared" si="130"/>
        <v>370.90000000000003</v>
      </c>
      <c r="S1249" s="50">
        <f t="shared" si="131"/>
        <v>4079.9</v>
      </c>
    </row>
    <row r="1250" spans="1:19" ht="38.25" x14ac:dyDescent="0.2">
      <c r="A1250" s="42">
        <f t="shared" si="132"/>
        <v>16</v>
      </c>
      <c r="B1250" s="42"/>
      <c r="C1250" s="43" t="s">
        <v>62</v>
      </c>
      <c r="D1250" s="43" t="s">
        <v>42</v>
      </c>
      <c r="E1250" s="43" t="s">
        <v>94</v>
      </c>
      <c r="F1250" s="43" t="s">
        <v>214</v>
      </c>
      <c r="G1250" s="45" t="s">
        <v>70</v>
      </c>
      <c r="H1250" s="46" t="s">
        <v>46</v>
      </c>
      <c r="I1250" s="46">
        <v>93971</v>
      </c>
      <c r="J1250" s="47">
        <f t="shared" si="128"/>
        <v>1305.1527777777778</v>
      </c>
      <c r="K1250" s="61">
        <v>4.4000000000000004</v>
      </c>
      <c r="L1250" s="49">
        <f t="shared" si="129"/>
        <v>5742.6722222222234</v>
      </c>
      <c r="M1250" s="62"/>
      <c r="N1250" s="62"/>
      <c r="O1250" s="62"/>
      <c r="P1250" s="61"/>
      <c r="Q1250" s="62"/>
      <c r="R1250" s="49">
        <f t="shared" si="130"/>
        <v>574.26722222222236</v>
      </c>
      <c r="S1250" s="50">
        <f t="shared" si="131"/>
        <v>6316.9394444444461</v>
      </c>
    </row>
    <row r="1251" spans="1:19" ht="26.25" thickBot="1" x14ac:dyDescent="0.25">
      <c r="A1251" s="42">
        <f t="shared" si="132"/>
        <v>17</v>
      </c>
      <c r="B1251" s="63"/>
      <c r="C1251" s="102" t="s">
        <v>124</v>
      </c>
      <c r="D1251" s="103" t="s">
        <v>42</v>
      </c>
      <c r="E1251" s="102"/>
      <c r="F1251" s="102"/>
      <c r="G1251" s="65" t="s">
        <v>125</v>
      </c>
      <c r="H1251" s="66" t="s">
        <v>46</v>
      </c>
      <c r="I1251" s="66">
        <v>85653</v>
      </c>
      <c r="J1251" s="47">
        <f t="shared" si="128"/>
        <v>1189.625</v>
      </c>
      <c r="K1251" s="61">
        <v>9.4</v>
      </c>
      <c r="L1251" s="49">
        <f t="shared" si="129"/>
        <v>11182.475</v>
      </c>
      <c r="M1251" s="62"/>
      <c r="N1251" s="62"/>
      <c r="O1251" s="62"/>
      <c r="P1251" s="61"/>
      <c r="Q1251" s="62"/>
      <c r="R1251" s="49">
        <f t="shared" si="130"/>
        <v>1118.2475000000002</v>
      </c>
      <c r="S1251" s="50">
        <f t="shared" si="131"/>
        <v>12300.7225</v>
      </c>
    </row>
    <row r="1252" spans="1:19" ht="13.5" thickBot="1" x14ac:dyDescent="0.25">
      <c r="A1252" s="89" t="s">
        <v>126</v>
      </c>
      <c r="B1252" s="90"/>
      <c r="C1252" s="70"/>
      <c r="D1252" s="70"/>
      <c r="E1252" s="70"/>
      <c r="F1252" s="70"/>
      <c r="G1252" s="71"/>
      <c r="H1252" s="71"/>
      <c r="I1252" s="71"/>
      <c r="J1252" s="72"/>
      <c r="K1252" s="72">
        <f>SUM(K1226:K1251)</f>
        <v>257.2</v>
      </c>
      <c r="L1252" s="73">
        <f>SUM(L1226:L1251)</f>
        <v>305695.06666666665</v>
      </c>
      <c r="M1252" s="73">
        <f>SUM(M1226:M1251)</f>
        <v>4424</v>
      </c>
      <c r="N1252" s="73">
        <f>SUM(N1226:N1251)</f>
        <v>4424</v>
      </c>
      <c r="O1252" s="73"/>
      <c r="P1252" s="72">
        <f>SUM(P1235:P1251)</f>
        <v>31.2</v>
      </c>
      <c r="Q1252" s="73">
        <f>SUM(Q1235:Q1251)</f>
        <v>1533.7399999999998</v>
      </c>
      <c r="R1252" s="73">
        <f>SUM(R1235:R1251)</f>
        <v>30569.506666666672</v>
      </c>
      <c r="S1252" s="91">
        <f>SUM(S1235:S1251)</f>
        <v>346646.3133333333</v>
      </c>
    </row>
    <row r="1253" spans="1:19" x14ac:dyDescent="0.2">
      <c r="A1253" s="83"/>
      <c r="B1253" s="83"/>
      <c r="C1253" s="83"/>
      <c r="D1253" s="83"/>
      <c r="E1253" s="83"/>
      <c r="F1253" s="83"/>
      <c r="R1253" s="124"/>
      <c r="S1253" s="4"/>
    </row>
    <row r="1254" spans="1:19" x14ac:dyDescent="0.2">
      <c r="A1254" s="83"/>
      <c r="B1254" s="83"/>
      <c r="C1254" s="83"/>
      <c r="D1254" s="83"/>
      <c r="E1254" s="83"/>
      <c r="F1254" s="83"/>
      <c r="R1254" s="4">
        <f>R1229/R1228*100</f>
        <v>95.454545454545453</v>
      </c>
      <c r="S1254" s="125">
        <f>S1252*R1254%</f>
        <v>330889.66272727272</v>
      </c>
    </row>
    <row r="1255" spans="1:19" x14ac:dyDescent="0.2">
      <c r="A1255" s="83"/>
      <c r="B1255" s="83"/>
      <c r="C1255" s="9" t="s">
        <v>127</v>
      </c>
      <c r="D1255" s="9"/>
      <c r="E1255" s="9"/>
      <c r="F1255" s="9"/>
      <c r="G1255" s="11"/>
      <c r="H1255" s="11"/>
      <c r="I1255" s="11"/>
      <c r="R1255" s="4">
        <f>R1230/R1228*100</f>
        <v>4.5454545454545459</v>
      </c>
      <c r="S1255" s="125">
        <f>S1252-S1254</f>
        <v>15756.650606060575</v>
      </c>
    </row>
    <row r="1256" spans="1:19" x14ac:dyDescent="0.2">
      <c r="A1256" s="83"/>
      <c r="B1256" s="83"/>
      <c r="C1256" s="9"/>
      <c r="D1256" s="9"/>
      <c r="E1256" s="9"/>
      <c r="F1256" s="9"/>
      <c r="G1256" s="11"/>
      <c r="H1256" s="11"/>
      <c r="I1256" s="11"/>
      <c r="R1256" s="75">
        <f>SUM(R1254:R1255)</f>
        <v>100</v>
      </c>
      <c r="S1256" s="158">
        <f>SUM(S1254:S1255)</f>
        <v>346646.3133333333</v>
      </c>
    </row>
    <row r="1257" spans="1:19" x14ac:dyDescent="0.2">
      <c r="A1257" s="83"/>
      <c r="B1257" s="83"/>
      <c r="C1257" s="9" t="s">
        <v>216</v>
      </c>
      <c r="D1257" s="9"/>
      <c r="E1257" s="9"/>
      <c r="F1257" s="11"/>
      <c r="G1257" s="11"/>
      <c r="H1257" s="11"/>
      <c r="I1257" s="11"/>
    </row>
    <row r="1258" spans="1:19" x14ac:dyDescent="0.2">
      <c r="A1258" s="83"/>
      <c r="B1258" s="83"/>
      <c r="C1258" s="9"/>
      <c r="D1258" s="9"/>
      <c r="E1258" s="9"/>
      <c r="F1258" s="11"/>
      <c r="G1258" s="11"/>
      <c r="H1258" s="11"/>
      <c r="I1258" s="11"/>
    </row>
    <row r="1259" spans="1:19" x14ac:dyDescent="0.2">
      <c r="A1259" s="83"/>
      <c r="B1259" s="83"/>
      <c r="C1259" s="9"/>
      <c r="D1259" s="9"/>
      <c r="E1259" s="9"/>
      <c r="F1259" s="11"/>
      <c r="G1259" s="11"/>
      <c r="H1259" s="11"/>
      <c r="I1259" s="11"/>
    </row>
    <row r="1260" spans="1:19" x14ac:dyDescent="0.2">
      <c r="A1260" s="83"/>
      <c r="B1260" s="83"/>
      <c r="C1260" s="9"/>
      <c r="D1260" s="9"/>
      <c r="E1260" s="9"/>
      <c r="F1260" s="11"/>
      <c r="G1260" s="11"/>
      <c r="H1260" s="11"/>
      <c r="I1260" s="11"/>
    </row>
    <row r="1261" spans="1:19" x14ac:dyDescent="0.2">
      <c r="A1261" s="83"/>
      <c r="B1261" s="83"/>
      <c r="C1261" s="9"/>
      <c r="D1261" s="9"/>
      <c r="E1261" s="9"/>
      <c r="F1261" s="11"/>
      <c r="G1261" s="11"/>
      <c r="H1261" s="11"/>
      <c r="I1261" s="11"/>
    </row>
    <row r="1262" spans="1:19" x14ac:dyDescent="0.2">
      <c r="A1262" s="83"/>
      <c r="B1262" s="83"/>
      <c r="C1262" s="9"/>
      <c r="D1262" s="9"/>
      <c r="E1262" s="9"/>
      <c r="F1262" s="11"/>
      <c r="G1262" s="11"/>
      <c r="H1262" s="11"/>
      <c r="I1262" s="11"/>
    </row>
    <row r="1263" spans="1:19" x14ac:dyDescent="0.2">
      <c r="A1263" s="83"/>
      <c r="B1263" s="83"/>
      <c r="C1263" s="9"/>
      <c r="D1263" s="9"/>
      <c r="E1263" s="9"/>
      <c r="F1263" s="11"/>
      <c r="G1263" s="11"/>
      <c r="H1263" s="11"/>
      <c r="I1263" s="11"/>
    </row>
    <row r="1264" spans="1:19" x14ac:dyDescent="0.2">
      <c r="A1264" s="83"/>
      <c r="B1264" s="83"/>
      <c r="C1264" s="9"/>
      <c r="D1264" s="9"/>
      <c r="E1264" s="9"/>
      <c r="F1264" s="11"/>
      <c r="G1264" s="11"/>
      <c r="H1264" s="11"/>
      <c r="I1264" s="11"/>
    </row>
    <row r="1265" spans="1:19" x14ac:dyDescent="0.2">
      <c r="A1265" s="83"/>
      <c r="B1265" s="83"/>
      <c r="C1265" s="9"/>
      <c r="D1265" s="9"/>
      <c r="E1265" s="9"/>
      <c r="F1265" s="11"/>
      <c r="G1265" s="11"/>
      <c r="H1265" s="11"/>
      <c r="I1265" s="11"/>
    </row>
    <row r="1266" spans="1:19" x14ac:dyDescent="0.2">
      <c r="A1266" s="1" t="s">
        <v>0</v>
      </c>
      <c r="B1266" s="1"/>
      <c r="C1266" s="1"/>
      <c r="D1266" s="2"/>
      <c r="E1266" s="127" t="s">
        <v>419</v>
      </c>
      <c r="F1266" s="127"/>
      <c r="G1266" s="127"/>
      <c r="H1266" s="127"/>
      <c r="I1266" s="127"/>
      <c r="J1266" s="127"/>
      <c r="K1266" s="127"/>
      <c r="L1266" s="4"/>
      <c r="M1266" s="5"/>
      <c r="N1266" s="6" t="s">
        <v>2</v>
      </c>
      <c r="O1266" s="6"/>
      <c r="P1266" s="6"/>
      <c r="Q1266" s="6"/>
      <c r="R1266" s="6"/>
      <c r="S1266" s="6"/>
    </row>
    <row r="1267" spans="1:19" ht="38.25" customHeight="1" x14ac:dyDescent="0.2">
      <c r="A1267" s="8" t="s">
        <v>3</v>
      </c>
      <c r="B1267" s="8"/>
      <c r="C1267" s="8"/>
      <c r="D1267" s="2"/>
      <c r="E1267" s="2"/>
      <c r="F1267" s="9"/>
      <c r="G1267" s="10"/>
      <c r="H1267" s="11"/>
      <c r="I1267" s="11"/>
      <c r="J1267" s="5"/>
      <c r="K1267" s="5"/>
      <c r="L1267" s="4"/>
      <c r="N1267" s="12" t="s">
        <v>4</v>
      </c>
      <c r="O1267" s="12"/>
      <c r="P1267" s="12"/>
      <c r="Q1267" s="12"/>
      <c r="R1267" s="12"/>
      <c r="S1267" s="12"/>
    </row>
    <row r="1268" spans="1:19" x14ac:dyDescent="0.2">
      <c r="A1268" s="2"/>
      <c r="B1268" s="2"/>
      <c r="C1268" s="2"/>
      <c r="D1268" s="2"/>
      <c r="E1268" s="3" t="s">
        <v>5</v>
      </c>
      <c r="F1268" s="3"/>
      <c r="G1268" s="3"/>
      <c r="H1268" s="3"/>
      <c r="I1268" s="3"/>
      <c r="J1268" s="3"/>
      <c r="K1268" s="3"/>
      <c r="L1268" s="3"/>
      <c r="M1268" s="5"/>
      <c r="N1268" s="13"/>
      <c r="O1268" s="13"/>
      <c r="P1268" s="13"/>
      <c r="Q1268" s="14"/>
      <c r="R1268" s="15"/>
      <c r="S1268" s="16"/>
    </row>
    <row r="1269" spans="1:19" x14ac:dyDescent="0.2">
      <c r="A1269" s="3" t="s">
        <v>132</v>
      </c>
      <c r="B1269" s="3"/>
      <c r="C1269" s="3"/>
      <c r="D1269" s="3"/>
      <c r="E1269" s="2"/>
      <c r="F1269" s="9" t="s">
        <v>7</v>
      </c>
      <c r="G1269" s="9"/>
      <c r="H1269" s="9"/>
      <c r="I1269" s="9"/>
      <c r="J1269" s="5"/>
      <c r="K1269" s="5"/>
      <c r="L1269" s="4"/>
      <c r="M1269" s="5"/>
      <c r="N1269" s="17" t="s">
        <v>8</v>
      </c>
      <c r="O1269" s="17"/>
      <c r="P1269" s="17"/>
      <c r="Q1269" s="17"/>
      <c r="R1269" s="17"/>
      <c r="S1269" s="17"/>
    </row>
    <row r="1270" spans="1:19" x14ac:dyDescent="0.2">
      <c r="A1270" s="9"/>
      <c r="B1270" s="9"/>
      <c r="C1270" s="9"/>
      <c r="D1270" s="9"/>
      <c r="E1270" s="9"/>
      <c r="F1270" s="9"/>
      <c r="G1270" s="11"/>
      <c r="H1270" s="11"/>
      <c r="I1270" s="11"/>
      <c r="J1270" s="5"/>
      <c r="K1270" s="5"/>
      <c r="L1270" s="4"/>
      <c r="M1270" s="5"/>
      <c r="N1270" s="20"/>
      <c r="O1270" s="21"/>
      <c r="P1270" s="20"/>
      <c r="Q1270" s="20"/>
      <c r="R1270" s="20"/>
      <c r="S1270" s="4"/>
    </row>
    <row r="1271" spans="1:19" x14ac:dyDescent="0.2">
      <c r="A1271" s="9"/>
      <c r="B1271" s="9"/>
      <c r="C1271" s="9"/>
      <c r="D1271" s="9"/>
      <c r="E1271" s="9"/>
      <c r="F1271" s="2" t="s">
        <v>9</v>
      </c>
      <c r="G1271" s="9"/>
      <c r="H1271" s="9"/>
      <c r="I1271" s="9"/>
      <c r="J1271" s="9"/>
      <c r="K1271" s="5"/>
      <c r="L1271" s="4"/>
      <c r="M1271" s="5"/>
      <c r="N1271" s="4" t="s">
        <v>10</v>
      </c>
      <c r="O1271" s="5"/>
      <c r="P1271" s="4"/>
      <c r="Q1271" s="4"/>
      <c r="R1271" s="4"/>
      <c r="S1271" s="4"/>
    </row>
    <row r="1272" spans="1:19" x14ac:dyDescent="0.2">
      <c r="A1272" s="9"/>
      <c r="B1272" s="9"/>
      <c r="C1272" s="9"/>
      <c r="D1272" s="9"/>
      <c r="E1272" s="9"/>
      <c r="F1272" s="9"/>
      <c r="G1272" s="11"/>
      <c r="H1272" s="11"/>
      <c r="I1272" s="11"/>
      <c r="J1272" s="5"/>
      <c r="K1272" s="5"/>
      <c r="L1272" s="4"/>
      <c r="M1272" s="5"/>
      <c r="N1272" s="4" t="s">
        <v>11</v>
      </c>
      <c r="O1272" s="5"/>
      <c r="P1272" s="4"/>
      <c r="Q1272" s="4"/>
      <c r="R1272" s="16" t="s">
        <v>12</v>
      </c>
      <c r="S1272" s="4"/>
    </row>
    <row r="1273" spans="1:19" x14ac:dyDescent="0.2">
      <c r="A1273" s="9"/>
      <c r="B1273" s="9"/>
      <c r="C1273" s="9"/>
      <c r="D1273" s="9"/>
      <c r="E1273" s="9"/>
      <c r="F1273" s="9"/>
      <c r="G1273" s="11"/>
      <c r="H1273" s="11"/>
      <c r="I1273" s="11"/>
      <c r="J1273" s="5"/>
      <c r="K1273" s="5"/>
      <c r="L1273" s="4"/>
      <c r="M1273" s="5"/>
      <c r="N1273" s="23" t="s">
        <v>406</v>
      </c>
      <c r="O1273" s="23"/>
      <c r="P1273" s="23"/>
      <c r="Q1273" s="23"/>
      <c r="R1273" s="23"/>
      <c r="S1273" s="23"/>
    </row>
    <row r="1274" spans="1:19" ht="27" customHeight="1" x14ac:dyDescent="0.2">
      <c r="A1274" s="9"/>
      <c r="B1274" s="9"/>
      <c r="C1274" s="9"/>
      <c r="D1274" s="9"/>
      <c r="E1274" s="9"/>
      <c r="F1274" s="9"/>
      <c r="G1274" s="11"/>
      <c r="H1274" s="11"/>
      <c r="I1274" s="11"/>
      <c r="J1274" s="5"/>
      <c r="K1274" s="5"/>
      <c r="L1274" s="4"/>
      <c r="M1274" s="5"/>
      <c r="N1274" s="23"/>
      <c r="O1274" s="23"/>
      <c r="P1274" s="23"/>
      <c r="Q1274" s="23"/>
      <c r="R1274" s="23"/>
      <c r="S1274" s="23"/>
    </row>
    <row r="1275" spans="1:19" x14ac:dyDescent="0.2">
      <c r="A1275" s="9"/>
      <c r="B1275" s="9"/>
      <c r="C1275" s="9"/>
      <c r="D1275" s="9"/>
      <c r="E1275" s="9"/>
      <c r="F1275" s="9"/>
      <c r="G1275" s="11"/>
      <c r="H1275" s="11"/>
      <c r="I1275" s="11"/>
      <c r="J1275" s="5"/>
      <c r="K1275" s="5"/>
      <c r="L1275" s="4"/>
      <c r="M1275" s="5"/>
      <c r="N1275" s="23" t="s">
        <v>14</v>
      </c>
      <c r="O1275" s="23"/>
      <c r="P1275" s="23"/>
      <c r="Q1275" s="23"/>
      <c r="R1275" s="24">
        <v>1</v>
      </c>
      <c r="S1275" s="4"/>
    </row>
    <row r="1276" spans="1:19" x14ac:dyDescent="0.2">
      <c r="A1276" s="9"/>
      <c r="B1276" s="9"/>
      <c r="C1276" s="9"/>
      <c r="D1276" s="9"/>
      <c r="E1276" s="9"/>
      <c r="F1276" s="9"/>
      <c r="G1276" s="11"/>
      <c r="H1276" s="11"/>
      <c r="I1276" s="11"/>
      <c r="J1276" s="5"/>
      <c r="K1276" s="5"/>
      <c r="L1276" s="4"/>
      <c r="M1276" s="5"/>
      <c r="N1276" s="4" t="s">
        <v>15</v>
      </c>
      <c r="O1276" s="5"/>
      <c r="P1276" s="4"/>
      <c r="Q1276" s="4"/>
      <c r="R1276" s="101">
        <v>4</v>
      </c>
      <c r="S1276" s="4"/>
    </row>
    <row r="1277" spans="1:19" x14ac:dyDescent="0.2">
      <c r="A1277" s="9"/>
      <c r="B1277" s="9"/>
      <c r="C1277" s="9"/>
      <c r="D1277" s="9"/>
      <c r="E1277" s="9"/>
      <c r="F1277" s="9"/>
      <c r="G1277" s="11"/>
      <c r="H1277" s="11"/>
      <c r="I1277" s="11"/>
      <c r="J1277" s="5"/>
      <c r="K1277" s="5"/>
      <c r="L1277" s="4"/>
      <c r="M1277" s="5"/>
      <c r="N1277" s="4" t="s">
        <v>16</v>
      </c>
      <c r="O1277" s="5"/>
      <c r="P1277" s="4"/>
      <c r="Q1277" s="4"/>
      <c r="R1277" s="16">
        <v>21</v>
      </c>
      <c r="S1277" s="4"/>
    </row>
    <row r="1278" spans="1:19" x14ac:dyDescent="0.2">
      <c r="A1278" s="9"/>
      <c r="B1278" s="9"/>
      <c r="C1278" s="9"/>
      <c r="D1278" s="9"/>
      <c r="E1278" s="9"/>
      <c r="F1278" s="9"/>
      <c r="G1278" s="11"/>
      <c r="H1278" s="11"/>
      <c r="I1278" s="11"/>
      <c r="J1278" s="5"/>
      <c r="K1278" s="5"/>
      <c r="L1278" s="4"/>
      <c r="M1278" s="5"/>
      <c r="N1278" s="4" t="s">
        <v>17</v>
      </c>
      <c r="O1278" s="5"/>
      <c r="P1278" s="4"/>
      <c r="Q1278" s="4"/>
      <c r="R1278" s="25">
        <v>21</v>
      </c>
      <c r="S1278" s="4"/>
    </row>
    <row r="1279" spans="1:19" x14ac:dyDescent="0.2">
      <c r="A1279" s="9"/>
      <c r="B1279" s="9"/>
      <c r="C1279" s="9"/>
      <c r="D1279" s="9"/>
      <c r="E1279" s="9"/>
      <c r="F1279" s="9"/>
      <c r="G1279" s="11"/>
      <c r="H1279" s="11"/>
      <c r="I1279" s="11"/>
      <c r="J1279" s="5"/>
      <c r="K1279" s="5"/>
      <c r="L1279" s="4"/>
      <c r="M1279" s="5"/>
      <c r="N1279" s="4" t="s">
        <v>18</v>
      </c>
      <c r="O1279" s="5"/>
      <c r="P1279" s="4"/>
      <c r="Q1279" s="4"/>
      <c r="R1279" s="16">
        <v>0</v>
      </c>
      <c r="S1279" s="4"/>
    </row>
    <row r="1280" spans="1:19" x14ac:dyDescent="0.2">
      <c r="A1280" s="9"/>
      <c r="B1280" s="9"/>
      <c r="C1280" s="9"/>
      <c r="D1280" s="9"/>
      <c r="E1280" s="9"/>
      <c r="F1280" s="9"/>
      <c r="G1280" s="11"/>
      <c r="H1280" s="11"/>
      <c r="I1280" s="11"/>
      <c r="J1280" s="5"/>
      <c r="K1280" s="5"/>
      <c r="L1280" s="4"/>
      <c r="M1280" s="5"/>
      <c r="N1280" s="4" t="s">
        <v>19</v>
      </c>
      <c r="O1280" s="5"/>
      <c r="P1280" s="4"/>
      <c r="Q1280" s="4"/>
      <c r="R1280" s="16">
        <v>2144</v>
      </c>
      <c r="S1280" s="4"/>
    </row>
    <row r="1281" spans="1:19" ht="12.75" customHeight="1" x14ac:dyDescent="0.2">
      <c r="A1281" s="26" t="s">
        <v>20</v>
      </c>
      <c r="B1281" s="26" t="s">
        <v>21</v>
      </c>
      <c r="C1281" s="26" t="s">
        <v>22</v>
      </c>
      <c r="D1281" s="26" t="s">
        <v>23</v>
      </c>
      <c r="E1281" s="26" t="s">
        <v>24</v>
      </c>
      <c r="F1281" s="26" t="s">
        <v>25</v>
      </c>
      <c r="G1281" s="26" t="s">
        <v>26</v>
      </c>
      <c r="H1281" s="26" t="s">
        <v>27</v>
      </c>
      <c r="I1281" s="26" t="s">
        <v>28</v>
      </c>
      <c r="J1281" s="26" t="s">
        <v>29</v>
      </c>
      <c r="K1281" s="26" t="s">
        <v>30</v>
      </c>
      <c r="L1281" s="26" t="s">
        <v>31</v>
      </c>
      <c r="M1281" s="27" t="s">
        <v>32</v>
      </c>
      <c r="N1281" s="28"/>
      <c r="O1281" s="28"/>
      <c r="P1281" s="28"/>
      <c r="Q1281" s="29"/>
      <c r="R1281" s="30" t="s">
        <v>33</v>
      </c>
      <c r="S1281" s="31" t="s">
        <v>34</v>
      </c>
    </row>
    <row r="1282" spans="1:19" x14ac:dyDescent="0.2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3" t="s">
        <v>35</v>
      </c>
      <c r="N1282" s="30" t="s">
        <v>36</v>
      </c>
      <c r="O1282" s="27" t="s">
        <v>37</v>
      </c>
      <c r="P1282" s="28"/>
      <c r="Q1282" s="29"/>
      <c r="R1282" s="34"/>
      <c r="S1282" s="35"/>
    </row>
    <row r="1283" spans="1:19" ht="97.5" customHeight="1" x14ac:dyDescent="0.2">
      <c r="A1283" s="36"/>
      <c r="B1283" s="36"/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7"/>
      <c r="N1283" s="38"/>
      <c r="O1283" s="39" t="s">
        <v>38</v>
      </c>
      <c r="P1283" s="40" t="s">
        <v>39</v>
      </c>
      <c r="Q1283" s="41" t="s">
        <v>40</v>
      </c>
      <c r="R1283" s="38"/>
      <c r="S1283" s="35"/>
    </row>
    <row r="1284" spans="1:19" ht="89.25" x14ac:dyDescent="0.2">
      <c r="A1284" s="42">
        <v>1</v>
      </c>
      <c r="B1284" s="42"/>
      <c r="C1284" s="43" t="s">
        <v>411</v>
      </c>
      <c r="D1284" s="43" t="s">
        <v>42</v>
      </c>
      <c r="E1284" s="43" t="s">
        <v>48</v>
      </c>
      <c r="F1284" s="43" t="s">
        <v>412</v>
      </c>
      <c r="G1284" s="45" t="s">
        <v>413</v>
      </c>
      <c r="H1284" s="46" t="s">
        <v>46</v>
      </c>
      <c r="I1284" s="46">
        <v>84061</v>
      </c>
      <c r="J1284" s="47">
        <f t="shared" ref="J1284:J1298" si="133">I1284/72</f>
        <v>1167.5138888888889</v>
      </c>
      <c r="K1284" s="48">
        <v>11.4</v>
      </c>
      <c r="L1284" s="49">
        <f t="shared" ref="L1284:L1298" si="134">J1284*K1284</f>
        <v>13309.658333333335</v>
      </c>
      <c r="M1284" s="49"/>
      <c r="N1284" s="49"/>
      <c r="O1284" s="49"/>
      <c r="P1284" s="48"/>
      <c r="Q1284" s="49"/>
      <c r="R1284" s="49">
        <f t="shared" ref="R1284:R1298" si="135">L1284*10%</f>
        <v>1330.9658333333336</v>
      </c>
      <c r="S1284" s="50">
        <f t="shared" ref="S1284:S1298" si="136">R1284+Q1284+N1284+M1284+L1284</f>
        <v>14640.624166666668</v>
      </c>
    </row>
    <row r="1285" spans="1:19" s="51" customFormat="1" ht="38.25" x14ac:dyDescent="0.2">
      <c r="A1285" s="42">
        <f>A1284+1</f>
        <v>2</v>
      </c>
      <c r="B1285" s="42"/>
      <c r="C1285" s="43" t="s">
        <v>66</v>
      </c>
      <c r="D1285" s="43" t="s">
        <v>42</v>
      </c>
      <c r="E1285" s="43" t="s">
        <v>48</v>
      </c>
      <c r="F1285" s="43" t="s">
        <v>67</v>
      </c>
      <c r="G1285" s="45" t="s">
        <v>68</v>
      </c>
      <c r="H1285" s="46" t="s">
        <v>46</v>
      </c>
      <c r="I1285" s="46">
        <v>92201</v>
      </c>
      <c r="J1285" s="47">
        <f t="shared" si="133"/>
        <v>1280.5694444444443</v>
      </c>
      <c r="K1285" s="48">
        <v>15</v>
      </c>
      <c r="L1285" s="49">
        <f t="shared" si="134"/>
        <v>19208.541666666664</v>
      </c>
      <c r="M1285" s="49"/>
      <c r="N1285" s="49"/>
      <c r="O1285" s="49"/>
      <c r="P1285" s="48"/>
      <c r="Q1285" s="49"/>
      <c r="R1285" s="49">
        <f t="shared" si="135"/>
        <v>1920.8541666666665</v>
      </c>
      <c r="S1285" s="50">
        <f t="shared" si="136"/>
        <v>21129.395833333332</v>
      </c>
    </row>
    <row r="1286" spans="1:19" s="51" customFormat="1" ht="76.5" x14ac:dyDescent="0.2">
      <c r="A1286" s="42">
        <f t="shared" ref="A1286:A1298" si="137">A1285+1</f>
        <v>3</v>
      </c>
      <c r="B1286" s="43"/>
      <c r="C1286" s="43" t="s">
        <v>156</v>
      </c>
      <c r="D1286" s="43" t="s">
        <v>42</v>
      </c>
      <c r="E1286" s="43" t="s">
        <v>157</v>
      </c>
      <c r="F1286" s="43" t="s">
        <v>158</v>
      </c>
      <c r="G1286" s="45" t="s">
        <v>159</v>
      </c>
      <c r="H1286" s="46" t="s">
        <v>46</v>
      </c>
      <c r="I1286" s="46">
        <v>90609</v>
      </c>
      <c r="J1286" s="47">
        <f t="shared" si="133"/>
        <v>1258.4583333333333</v>
      </c>
      <c r="K1286" s="48">
        <v>3.8</v>
      </c>
      <c r="L1286" s="49">
        <f t="shared" si="134"/>
        <v>4782.1416666666664</v>
      </c>
      <c r="M1286" s="59"/>
      <c r="N1286" s="59"/>
      <c r="O1286" s="59"/>
      <c r="P1286" s="48"/>
      <c r="Q1286" s="59"/>
      <c r="R1286" s="49">
        <f t="shared" si="135"/>
        <v>478.21416666666664</v>
      </c>
      <c r="S1286" s="50">
        <f t="shared" si="136"/>
        <v>5260.3558333333331</v>
      </c>
    </row>
    <row r="1287" spans="1:19" ht="114.75" x14ac:dyDescent="0.2">
      <c r="A1287" s="42">
        <f t="shared" si="137"/>
        <v>4</v>
      </c>
      <c r="B1287" s="42"/>
      <c r="C1287" s="43" t="s">
        <v>414</v>
      </c>
      <c r="D1287" s="43" t="s">
        <v>42</v>
      </c>
      <c r="E1287" s="44" t="s">
        <v>52</v>
      </c>
      <c r="F1287" s="43" t="s">
        <v>415</v>
      </c>
      <c r="G1287" s="58" t="s">
        <v>104</v>
      </c>
      <c r="H1287" s="46" t="s">
        <v>46</v>
      </c>
      <c r="I1287" s="46">
        <v>77867</v>
      </c>
      <c r="J1287" s="47">
        <f t="shared" si="133"/>
        <v>1081.4861111111111</v>
      </c>
      <c r="K1287" s="48">
        <v>8</v>
      </c>
      <c r="L1287" s="49">
        <f t="shared" si="134"/>
        <v>8651.8888888888887</v>
      </c>
      <c r="M1287" s="49"/>
      <c r="N1287" s="49"/>
      <c r="O1287" s="49"/>
      <c r="P1287" s="48"/>
      <c r="Q1287" s="49"/>
      <c r="R1287" s="49">
        <f t="shared" si="135"/>
        <v>865.18888888888887</v>
      </c>
      <c r="S1287" s="50">
        <f t="shared" si="136"/>
        <v>9517.0777777777766</v>
      </c>
    </row>
    <row r="1288" spans="1:19" s="51" customFormat="1" ht="63.75" x14ac:dyDescent="0.2">
      <c r="A1288" s="42">
        <f t="shared" si="137"/>
        <v>5</v>
      </c>
      <c r="B1288" s="42"/>
      <c r="C1288" s="43" t="s">
        <v>210</v>
      </c>
      <c r="D1288" s="43" t="s">
        <v>42</v>
      </c>
      <c r="E1288" s="44" t="s">
        <v>52</v>
      </c>
      <c r="F1288" s="43" t="s">
        <v>76</v>
      </c>
      <c r="G1288" s="58" t="s">
        <v>77</v>
      </c>
      <c r="H1288" s="46" t="s">
        <v>46</v>
      </c>
      <c r="I1288" s="46">
        <v>92201</v>
      </c>
      <c r="J1288" s="47">
        <f t="shared" si="133"/>
        <v>1280.5694444444443</v>
      </c>
      <c r="K1288" s="48">
        <v>4.4000000000000004</v>
      </c>
      <c r="L1288" s="49">
        <f t="shared" si="134"/>
        <v>5634.5055555555555</v>
      </c>
      <c r="M1288" s="49"/>
      <c r="N1288" s="49"/>
      <c r="O1288" s="49"/>
      <c r="P1288" s="48"/>
      <c r="Q1288" s="49"/>
      <c r="R1288" s="49">
        <f t="shared" si="135"/>
        <v>563.45055555555552</v>
      </c>
      <c r="S1288" s="50">
        <f t="shared" si="136"/>
        <v>6197.9561111111107</v>
      </c>
    </row>
    <row r="1289" spans="1:19" ht="38.25" x14ac:dyDescent="0.2">
      <c r="A1289" s="42">
        <f t="shared" si="137"/>
        <v>6</v>
      </c>
      <c r="B1289" s="43"/>
      <c r="C1289" s="43" t="s">
        <v>66</v>
      </c>
      <c r="D1289" s="43" t="s">
        <v>42</v>
      </c>
      <c r="E1289" s="44" t="s">
        <v>48</v>
      </c>
      <c r="F1289" s="43" t="s">
        <v>394</v>
      </c>
      <c r="G1289" s="45" t="s">
        <v>395</v>
      </c>
      <c r="H1289" s="46" t="s">
        <v>46</v>
      </c>
      <c r="I1289" s="46">
        <v>89016</v>
      </c>
      <c r="J1289" s="47">
        <f t="shared" si="133"/>
        <v>1236.3333333333333</v>
      </c>
      <c r="K1289" s="48">
        <v>44</v>
      </c>
      <c r="L1289" s="49">
        <f t="shared" si="134"/>
        <v>54398.666666666664</v>
      </c>
      <c r="M1289" s="49">
        <v>4424</v>
      </c>
      <c r="N1289" s="49"/>
      <c r="O1289" s="49"/>
      <c r="P1289" s="48"/>
      <c r="Q1289" s="49"/>
      <c r="R1289" s="49">
        <f t="shared" si="135"/>
        <v>5439.8666666666668</v>
      </c>
      <c r="S1289" s="50">
        <f t="shared" si="136"/>
        <v>64262.533333333333</v>
      </c>
    </row>
    <row r="1290" spans="1:19" s="51" customFormat="1" ht="38.25" x14ac:dyDescent="0.2">
      <c r="A1290" s="42">
        <f t="shared" si="137"/>
        <v>7</v>
      </c>
      <c r="B1290" s="42"/>
      <c r="C1290" s="43" t="s">
        <v>270</v>
      </c>
      <c r="D1290" s="43" t="s">
        <v>42</v>
      </c>
      <c r="E1290" s="43" t="s">
        <v>235</v>
      </c>
      <c r="F1290" s="43" t="s">
        <v>271</v>
      </c>
      <c r="G1290" s="45" t="s">
        <v>70</v>
      </c>
      <c r="H1290" s="46" t="s">
        <v>46</v>
      </c>
      <c r="I1290" s="46">
        <v>93971</v>
      </c>
      <c r="J1290" s="47">
        <f t="shared" si="133"/>
        <v>1305.1527777777778</v>
      </c>
      <c r="K1290" s="48">
        <v>4</v>
      </c>
      <c r="L1290" s="49">
        <f t="shared" si="134"/>
        <v>5220.6111111111113</v>
      </c>
      <c r="M1290" s="49"/>
      <c r="N1290" s="49"/>
      <c r="O1290" s="49"/>
      <c r="P1290" s="48"/>
      <c r="Q1290" s="49"/>
      <c r="R1290" s="49">
        <f t="shared" si="135"/>
        <v>522.06111111111113</v>
      </c>
      <c r="S1290" s="50">
        <f t="shared" si="136"/>
        <v>5742.6722222222224</v>
      </c>
    </row>
    <row r="1291" spans="1:19" s="51" customFormat="1" ht="72" customHeight="1" x14ac:dyDescent="0.2">
      <c r="A1291" s="42">
        <f t="shared" si="137"/>
        <v>8</v>
      </c>
      <c r="B1291" s="42"/>
      <c r="C1291" s="43" t="s">
        <v>329</v>
      </c>
      <c r="D1291" s="43" t="s">
        <v>42</v>
      </c>
      <c r="E1291" s="43" t="s">
        <v>175</v>
      </c>
      <c r="F1291" s="43" t="s">
        <v>176</v>
      </c>
      <c r="G1291" s="45" t="s">
        <v>177</v>
      </c>
      <c r="H1291" s="46" t="s">
        <v>46</v>
      </c>
      <c r="I1291" s="46">
        <v>80875</v>
      </c>
      <c r="J1291" s="47">
        <f t="shared" si="133"/>
        <v>1123.2638888888889</v>
      </c>
      <c r="K1291" s="48">
        <v>13.8</v>
      </c>
      <c r="L1291" s="49">
        <f t="shared" si="134"/>
        <v>15501.041666666668</v>
      </c>
      <c r="M1291" s="49"/>
      <c r="N1291" s="49"/>
      <c r="O1291" s="49"/>
      <c r="P1291" s="48"/>
      <c r="Q1291" s="49"/>
      <c r="R1291" s="49">
        <f t="shared" si="135"/>
        <v>1550.104166666667</v>
      </c>
      <c r="S1291" s="50">
        <f t="shared" si="136"/>
        <v>17051.145833333336</v>
      </c>
    </row>
    <row r="1292" spans="1:19" ht="51" x14ac:dyDescent="0.2">
      <c r="A1292" s="42">
        <f t="shared" si="137"/>
        <v>9</v>
      </c>
      <c r="B1292" s="42"/>
      <c r="C1292" s="43" t="s">
        <v>62</v>
      </c>
      <c r="D1292" s="43" t="s">
        <v>42</v>
      </c>
      <c r="E1292" s="43" t="s">
        <v>43</v>
      </c>
      <c r="F1292" s="43" t="s">
        <v>88</v>
      </c>
      <c r="G1292" s="45" t="s">
        <v>89</v>
      </c>
      <c r="H1292" s="60" t="s">
        <v>46</v>
      </c>
      <c r="I1292" s="46">
        <v>80875</v>
      </c>
      <c r="J1292" s="47">
        <f t="shared" si="133"/>
        <v>1123.2638888888889</v>
      </c>
      <c r="K1292" s="48">
        <v>5.6</v>
      </c>
      <c r="L1292" s="49">
        <f t="shared" si="134"/>
        <v>6290.2777777777774</v>
      </c>
      <c r="M1292" s="49"/>
      <c r="N1292" s="49"/>
      <c r="O1292" s="49"/>
      <c r="P1292" s="48"/>
      <c r="Q1292" s="49"/>
      <c r="R1292" s="49">
        <f t="shared" si="135"/>
        <v>629.02777777777783</v>
      </c>
      <c r="S1292" s="50">
        <f t="shared" si="136"/>
        <v>6919.3055555555547</v>
      </c>
    </row>
    <row r="1293" spans="1:19" s="51" customFormat="1" ht="51" x14ac:dyDescent="0.2">
      <c r="A1293" s="42">
        <f t="shared" si="137"/>
        <v>10</v>
      </c>
      <c r="B1293" s="42"/>
      <c r="C1293" s="43" t="s">
        <v>210</v>
      </c>
      <c r="D1293" s="43" t="s">
        <v>42</v>
      </c>
      <c r="E1293" s="44" t="s">
        <v>74</v>
      </c>
      <c r="F1293" s="43" t="s">
        <v>316</v>
      </c>
      <c r="G1293" s="106" t="s">
        <v>317</v>
      </c>
      <c r="H1293" s="46" t="s">
        <v>46</v>
      </c>
      <c r="I1293" s="46">
        <v>87246</v>
      </c>
      <c r="J1293" s="47">
        <f t="shared" si="133"/>
        <v>1211.75</v>
      </c>
      <c r="K1293" s="48">
        <v>4.4000000000000004</v>
      </c>
      <c r="L1293" s="49">
        <f t="shared" si="134"/>
        <v>5331.7000000000007</v>
      </c>
      <c r="M1293" s="49"/>
      <c r="N1293" s="49"/>
      <c r="O1293" s="49"/>
      <c r="P1293" s="48"/>
      <c r="Q1293" s="49"/>
      <c r="R1293" s="49">
        <f t="shared" si="135"/>
        <v>533.17000000000007</v>
      </c>
      <c r="S1293" s="50">
        <f t="shared" si="136"/>
        <v>5864.8700000000008</v>
      </c>
    </row>
    <row r="1294" spans="1:19" ht="63.75" x14ac:dyDescent="0.2">
      <c r="A1294" s="42">
        <f t="shared" si="137"/>
        <v>11</v>
      </c>
      <c r="B1294" s="42"/>
      <c r="C1294" s="43" t="s">
        <v>387</v>
      </c>
      <c r="D1294" s="43" t="s">
        <v>42</v>
      </c>
      <c r="E1294" s="43" t="s">
        <v>106</v>
      </c>
      <c r="F1294" s="43" t="s">
        <v>364</v>
      </c>
      <c r="G1294" s="45" t="s">
        <v>70</v>
      </c>
      <c r="H1294" s="46" t="s">
        <v>46</v>
      </c>
      <c r="I1294" s="46">
        <v>93971</v>
      </c>
      <c r="J1294" s="47">
        <f t="shared" si="133"/>
        <v>1305.1527777777778</v>
      </c>
      <c r="K1294" s="48">
        <v>5.4</v>
      </c>
      <c r="L1294" s="49">
        <f t="shared" si="134"/>
        <v>7047.8250000000007</v>
      </c>
      <c r="M1294" s="49"/>
      <c r="N1294" s="49"/>
      <c r="O1294" s="49"/>
      <c r="P1294" s="48"/>
      <c r="Q1294" s="49"/>
      <c r="R1294" s="49">
        <f t="shared" si="135"/>
        <v>704.78250000000014</v>
      </c>
      <c r="S1294" s="50">
        <f t="shared" si="136"/>
        <v>7752.607500000001</v>
      </c>
    </row>
    <row r="1295" spans="1:19" ht="50.25" customHeight="1" x14ac:dyDescent="0.2">
      <c r="A1295" s="42">
        <f t="shared" si="137"/>
        <v>12</v>
      </c>
      <c r="B1295" s="42"/>
      <c r="C1295" s="43" t="s">
        <v>416</v>
      </c>
      <c r="D1295" s="43" t="s">
        <v>42</v>
      </c>
      <c r="E1295" s="44" t="s">
        <v>52</v>
      </c>
      <c r="F1295" s="43" t="s">
        <v>417</v>
      </c>
      <c r="G1295" s="45" t="s">
        <v>418</v>
      </c>
      <c r="H1295" s="46" t="s">
        <v>46</v>
      </c>
      <c r="I1295" s="46">
        <v>79460</v>
      </c>
      <c r="J1295" s="47">
        <f t="shared" si="133"/>
        <v>1103.6111111111111</v>
      </c>
      <c r="K1295" s="48">
        <v>16</v>
      </c>
      <c r="L1295" s="49">
        <f t="shared" si="134"/>
        <v>17657.777777777777</v>
      </c>
      <c r="M1295" s="49"/>
      <c r="N1295" s="49"/>
      <c r="O1295" s="49"/>
      <c r="P1295" s="48"/>
      <c r="Q1295" s="49"/>
      <c r="R1295" s="49">
        <f t="shared" si="135"/>
        <v>1765.7777777777778</v>
      </c>
      <c r="S1295" s="50">
        <f t="shared" si="136"/>
        <v>19423.555555555555</v>
      </c>
    </row>
    <row r="1296" spans="1:19" ht="51" x14ac:dyDescent="0.2">
      <c r="A1296" s="42">
        <f t="shared" si="137"/>
        <v>13</v>
      </c>
      <c r="B1296" s="42"/>
      <c r="C1296" s="43" t="s">
        <v>66</v>
      </c>
      <c r="D1296" s="43" t="s">
        <v>42</v>
      </c>
      <c r="E1296" s="43" t="s">
        <v>160</v>
      </c>
      <c r="F1296" s="43" t="s">
        <v>334</v>
      </c>
      <c r="G1296" s="45" t="s">
        <v>335</v>
      </c>
      <c r="H1296" s="46" t="s">
        <v>46</v>
      </c>
      <c r="I1296" s="46">
        <v>85653</v>
      </c>
      <c r="J1296" s="47">
        <f t="shared" si="133"/>
        <v>1189.625</v>
      </c>
      <c r="K1296" s="48">
        <v>21.2</v>
      </c>
      <c r="L1296" s="49">
        <f t="shared" si="134"/>
        <v>25220.05</v>
      </c>
      <c r="M1296" s="49"/>
      <c r="N1296" s="49"/>
      <c r="O1296" s="49"/>
      <c r="P1296" s="48"/>
      <c r="Q1296" s="49"/>
      <c r="R1296" s="49">
        <f t="shared" si="135"/>
        <v>2522.0050000000001</v>
      </c>
      <c r="S1296" s="50">
        <f t="shared" si="136"/>
        <v>27742.055</v>
      </c>
    </row>
    <row r="1297" spans="1:19" s="51" customFormat="1" ht="48" customHeight="1" x14ac:dyDescent="0.2">
      <c r="A1297" s="42">
        <f t="shared" si="137"/>
        <v>14</v>
      </c>
      <c r="B1297" s="42"/>
      <c r="C1297" s="43" t="s">
        <v>62</v>
      </c>
      <c r="D1297" s="43" t="s">
        <v>42</v>
      </c>
      <c r="E1297" s="43" t="s">
        <v>43</v>
      </c>
      <c r="F1297" s="43" t="s">
        <v>123</v>
      </c>
      <c r="G1297" s="45" t="s">
        <v>89</v>
      </c>
      <c r="H1297" s="46" t="s">
        <v>46</v>
      </c>
      <c r="I1297" s="46">
        <v>80875</v>
      </c>
      <c r="J1297" s="47">
        <f t="shared" si="133"/>
        <v>1123.2638888888889</v>
      </c>
      <c r="K1297" s="61">
        <v>5.6</v>
      </c>
      <c r="L1297" s="49">
        <f t="shared" si="134"/>
        <v>6290.2777777777774</v>
      </c>
      <c r="M1297" s="62"/>
      <c r="N1297" s="62"/>
      <c r="O1297" s="62"/>
      <c r="P1297" s="61"/>
      <c r="Q1297" s="49"/>
      <c r="R1297" s="49">
        <f t="shared" si="135"/>
        <v>629.02777777777783</v>
      </c>
      <c r="S1297" s="50">
        <f t="shared" si="136"/>
        <v>6919.3055555555547</v>
      </c>
    </row>
    <row r="1298" spans="1:19" s="51" customFormat="1" ht="36.75" customHeight="1" thickBot="1" x14ac:dyDescent="0.25">
      <c r="A1298" s="42">
        <f t="shared" si="137"/>
        <v>15</v>
      </c>
      <c r="B1298" s="63"/>
      <c r="C1298" s="102" t="s">
        <v>124</v>
      </c>
      <c r="D1298" s="103" t="s">
        <v>42</v>
      </c>
      <c r="E1298" s="102"/>
      <c r="F1298" s="102"/>
      <c r="G1298" s="65" t="s">
        <v>125</v>
      </c>
      <c r="H1298" s="66" t="s">
        <v>46</v>
      </c>
      <c r="I1298" s="66">
        <v>85653</v>
      </c>
      <c r="J1298" s="47">
        <f t="shared" si="133"/>
        <v>1189.625</v>
      </c>
      <c r="K1298" s="61">
        <v>51.8</v>
      </c>
      <c r="L1298" s="49">
        <f t="shared" si="134"/>
        <v>61622.574999999997</v>
      </c>
      <c r="M1298" s="62"/>
      <c r="N1298" s="62"/>
      <c r="O1298" s="62"/>
      <c r="P1298" s="61"/>
      <c r="Q1298" s="49"/>
      <c r="R1298" s="49">
        <f t="shared" si="135"/>
        <v>6162.2574999999997</v>
      </c>
      <c r="S1298" s="50">
        <f t="shared" si="136"/>
        <v>67784.83249999999</v>
      </c>
    </row>
    <row r="1299" spans="1:19" ht="13.5" thickBot="1" x14ac:dyDescent="0.25">
      <c r="A1299" s="155" t="s">
        <v>126</v>
      </c>
      <c r="B1299" s="156"/>
      <c r="C1299" s="157"/>
      <c r="D1299" s="157"/>
      <c r="E1299" s="157"/>
      <c r="F1299" s="157"/>
      <c r="G1299" s="71"/>
      <c r="H1299" s="71"/>
      <c r="I1299" s="71"/>
      <c r="J1299" s="72"/>
      <c r="K1299" s="72">
        <f>SUM(K1275:K1298)</f>
        <v>214.39999999999998</v>
      </c>
      <c r="L1299" s="73">
        <f>SUM(L1275:L1298)</f>
        <v>256167.5388888889</v>
      </c>
      <c r="M1299" s="73">
        <f>SUM(M1275:M1298)</f>
        <v>4424</v>
      </c>
      <c r="N1299" s="73"/>
      <c r="O1299" s="73"/>
      <c r="P1299" s="72"/>
      <c r="Q1299" s="73"/>
      <c r="R1299" s="73">
        <f>SUM(R1284:R1298)</f>
        <v>25616.753888888888</v>
      </c>
      <c r="S1299" s="91">
        <f>SUM(S1284:S1298)</f>
        <v>286208.29277777777</v>
      </c>
    </row>
    <row r="1300" spans="1:19" x14ac:dyDescent="0.2">
      <c r="A1300" s="83"/>
      <c r="B1300" s="83"/>
      <c r="C1300" s="83"/>
      <c r="D1300" s="83"/>
      <c r="E1300" s="83"/>
      <c r="F1300" s="83"/>
      <c r="R1300" s="124"/>
      <c r="S1300" s="4"/>
    </row>
    <row r="1301" spans="1:19" x14ac:dyDescent="0.2">
      <c r="A1301" s="83"/>
      <c r="B1301" s="83"/>
      <c r="C1301" s="83"/>
      <c r="D1301" s="83"/>
      <c r="E1301" s="83"/>
      <c r="F1301" s="83"/>
      <c r="R1301" s="4">
        <f>R1278/R1277*100</f>
        <v>100</v>
      </c>
      <c r="S1301" s="125">
        <f>S1299*R1301%</f>
        <v>286208.29277777777</v>
      </c>
    </row>
    <row r="1302" spans="1:19" x14ac:dyDescent="0.2">
      <c r="A1302" s="83"/>
      <c r="B1302" s="83"/>
      <c r="C1302" s="9" t="s">
        <v>127</v>
      </c>
      <c r="D1302" s="9"/>
      <c r="E1302" s="9"/>
      <c r="F1302" s="9"/>
      <c r="G1302" s="11"/>
      <c r="H1302" s="11"/>
      <c r="I1302" s="11"/>
      <c r="R1302" s="4">
        <f>R1279/R1277*100</f>
        <v>0</v>
      </c>
      <c r="S1302" s="125">
        <f>S1299-S1301</f>
        <v>0</v>
      </c>
    </row>
    <row r="1303" spans="1:19" x14ac:dyDescent="0.2">
      <c r="A1303" s="83"/>
      <c r="B1303" s="83"/>
      <c r="C1303" s="9"/>
      <c r="D1303" s="9"/>
      <c r="E1303" s="9"/>
      <c r="F1303" s="9"/>
      <c r="G1303" s="11"/>
      <c r="H1303" s="11"/>
      <c r="I1303" s="11"/>
      <c r="R1303" s="75">
        <f>SUM(R1301:R1302)</f>
        <v>100</v>
      </c>
      <c r="S1303" s="158">
        <f>SUM(S1301:S1302)</f>
        <v>286208.29277777777</v>
      </c>
    </row>
    <row r="1304" spans="1:19" x14ac:dyDescent="0.2">
      <c r="A1304" s="83"/>
      <c r="B1304" s="83"/>
      <c r="C1304" s="9" t="s">
        <v>216</v>
      </c>
      <c r="D1304" s="9"/>
      <c r="E1304" s="9"/>
      <c r="F1304" s="11"/>
      <c r="G1304" s="11"/>
      <c r="H1304" s="11"/>
      <c r="I1304" s="11"/>
    </row>
    <row r="1305" spans="1:19" x14ac:dyDescent="0.2">
      <c r="A1305" s="83"/>
      <c r="B1305" s="83"/>
      <c r="C1305" s="9"/>
      <c r="D1305" s="9"/>
      <c r="E1305" s="9"/>
      <c r="F1305" s="11"/>
      <c r="G1305" s="11"/>
      <c r="H1305" s="11"/>
      <c r="I1305" s="11"/>
    </row>
    <row r="1306" spans="1:19" x14ac:dyDescent="0.2">
      <c r="A1306" s="83"/>
      <c r="B1306" s="83"/>
      <c r="C1306" s="9"/>
      <c r="D1306" s="9"/>
      <c r="E1306" s="9"/>
      <c r="F1306" s="11"/>
      <c r="G1306" s="11"/>
      <c r="H1306" s="11"/>
      <c r="I1306" s="11"/>
    </row>
    <row r="1307" spans="1:19" x14ac:dyDescent="0.2">
      <c r="A1307" s="83"/>
      <c r="B1307" s="83"/>
      <c r="C1307" s="9"/>
      <c r="D1307" s="9"/>
      <c r="E1307" s="9"/>
      <c r="F1307" s="11"/>
      <c r="G1307" s="11"/>
      <c r="H1307" s="11"/>
      <c r="I1307" s="11"/>
    </row>
    <row r="1308" spans="1:19" x14ac:dyDescent="0.2">
      <c r="A1308" s="83"/>
      <c r="B1308" s="83"/>
      <c r="C1308" s="9"/>
      <c r="D1308" s="9"/>
      <c r="E1308" s="9"/>
      <c r="F1308" s="11"/>
      <c r="G1308" s="11"/>
      <c r="H1308" s="11"/>
      <c r="I1308" s="11"/>
    </row>
    <row r="1309" spans="1:19" x14ac:dyDescent="0.2">
      <c r="A1309" s="83"/>
      <c r="B1309" s="83"/>
      <c r="C1309" s="9"/>
      <c r="D1309" s="9"/>
      <c r="E1309" s="9"/>
      <c r="F1309" s="11"/>
      <c r="G1309" s="11"/>
      <c r="H1309" s="11"/>
      <c r="I1309" s="11"/>
    </row>
    <row r="1310" spans="1:19" x14ac:dyDescent="0.2">
      <c r="A1310" s="83"/>
      <c r="B1310" s="83"/>
      <c r="C1310" s="9"/>
      <c r="D1310" s="9"/>
      <c r="E1310" s="9"/>
      <c r="F1310" s="11"/>
      <c r="G1310" s="11"/>
      <c r="H1310" s="11"/>
      <c r="I1310" s="11"/>
    </row>
    <row r="1311" spans="1:19" x14ac:dyDescent="0.2">
      <c r="A1311" s="83"/>
      <c r="B1311" s="83"/>
      <c r="C1311" s="9"/>
      <c r="D1311" s="9"/>
      <c r="E1311" s="9"/>
      <c r="F1311" s="11"/>
      <c r="G1311" s="11"/>
      <c r="H1311" s="11"/>
      <c r="I1311" s="11"/>
    </row>
    <row r="1312" spans="1:19" x14ac:dyDescent="0.2">
      <c r="A1312" s="83"/>
      <c r="B1312" s="83"/>
      <c r="C1312" s="9"/>
      <c r="D1312" s="9"/>
      <c r="E1312" s="9"/>
      <c r="F1312" s="11"/>
      <c r="G1312" s="11"/>
      <c r="H1312" s="11"/>
      <c r="I1312" s="11"/>
    </row>
    <row r="1313" spans="1:19" x14ac:dyDescent="0.2">
      <c r="A1313" s="83"/>
      <c r="B1313" s="83"/>
      <c r="C1313" s="9"/>
      <c r="D1313" s="9"/>
      <c r="E1313" s="9"/>
      <c r="F1313" s="11"/>
      <c r="G1313" s="11"/>
      <c r="H1313" s="11"/>
      <c r="I1313" s="11"/>
    </row>
    <row r="1314" spans="1:19" x14ac:dyDescent="0.2">
      <c r="A1314" s="83"/>
      <c r="B1314" s="83"/>
      <c r="C1314" s="9"/>
      <c r="D1314" s="9"/>
      <c r="E1314" s="9"/>
      <c r="F1314" s="11"/>
      <c r="G1314" s="11"/>
      <c r="H1314" s="11"/>
      <c r="I1314" s="11"/>
    </row>
    <row r="1315" spans="1:19" x14ac:dyDescent="0.2">
      <c r="A1315" s="83"/>
      <c r="B1315" s="83"/>
      <c r="C1315" s="9"/>
      <c r="D1315" s="9"/>
      <c r="E1315" s="9"/>
      <c r="F1315" s="11"/>
      <c r="G1315" s="11"/>
      <c r="H1315" s="11"/>
      <c r="I1315" s="11"/>
    </row>
    <row r="1316" spans="1:19" x14ac:dyDescent="0.2">
      <c r="A1316" s="83"/>
      <c r="B1316" s="83"/>
      <c r="C1316" s="9"/>
      <c r="D1316" s="9"/>
      <c r="E1316" s="9"/>
      <c r="F1316" s="11"/>
      <c r="G1316" s="11"/>
      <c r="H1316" s="11"/>
      <c r="I1316" s="11"/>
    </row>
    <row r="1317" spans="1:19" x14ac:dyDescent="0.2">
      <c r="A1317" s="83"/>
      <c r="B1317" s="83"/>
      <c r="C1317" s="9"/>
      <c r="D1317" s="9"/>
      <c r="E1317" s="9"/>
      <c r="F1317" s="11"/>
      <c r="G1317" s="11"/>
      <c r="H1317" s="11"/>
      <c r="I1317" s="11"/>
    </row>
    <row r="1318" spans="1:19" x14ac:dyDescent="0.2">
      <c r="A1318" s="83"/>
      <c r="B1318" s="83"/>
      <c r="C1318" s="9"/>
      <c r="D1318" s="9"/>
      <c r="E1318" s="9"/>
      <c r="F1318" s="11"/>
      <c r="G1318" s="11"/>
      <c r="H1318" s="11"/>
      <c r="I1318" s="11"/>
    </row>
    <row r="1319" spans="1:19" x14ac:dyDescent="0.2">
      <c r="A1319" s="83"/>
      <c r="B1319" s="83"/>
      <c r="C1319" s="9"/>
      <c r="D1319" s="9"/>
      <c r="E1319" s="9"/>
      <c r="F1319" s="11"/>
      <c r="G1319" s="11"/>
      <c r="H1319" s="11"/>
      <c r="I1319" s="11"/>
    </row>
    <row r="1320" spans="1:19" x14ac:dyDescent="0.2">
      <c r="A1320" s="83"/>
      <c r="B1320" s="83"/>
      <c r="C1320" s="9"/>
      <c r="D1320" s="9"/>
      <c r="E1320" s="9"/>
      <c r="F1320" s="11"/>
      <c r="G1320" s="11"/>
      <c r="H1320" s="11"/>
      <c r="I1320" s="11"/>
    </row>
    <row r="1321" spans="1:19" x14ac:dyDescent="0.2">
      <c r="A1321" s="1" t="s">
        <v>0</v>
      </c>
      <c r="B1321" s="1"/>
      <c r="C1321" s="1"/>
      <c r="D1321" s="2"/>
      <c r="E1321" s="3" t="s">
        <v>420</v>
      </c>
      <c r="F1321" s="3"/>
      <c r="G1321" s="3"/>
      <c r="H1321" s="3"/>
      <c r="I1321" s="3"/>
      <c r="J1321" s="3"/>
      <c r="K1321" s="3"/>
      <c r="L1321" s="4"/>
      <c r="M1321" s="5"/>
      <c r="N1321" s="6" t="s">
        <v>2</v>
      </c>
      <c r="O1321" s="6"/>
      <c r="P1321" s="6"/>
      <c r="Q1321" s="6"/>
      <c r="R1321" s="6"/>
      <c r="S1321" s="6"/>
    </row>
    <row r="1322" spans="1:19" ht="37.5" customHeight="1" x14ac:dyDescent="0.2">
      <c r="A1322" s="8" t="s">
        <v>3</v>
      </c>
      <c r="B1322" s="8"/>
      <c r="C1322" s="8"/>
      <c r="D1322" s="2"/>
      <c r="E1322" s="2"/>
      <c r="F1322" s="9"/>
      <c r="G1322" s="10"/>
      <c r="H1322" s="11"/>
      <c r="I1322" s="11"/>
      <c r="J1322" s="5"/>
      <c r="K1322" s="5"/>
      <c r="L1322" s="4"/>
      <c r="N1322" s="12" t="s">
        <v>4</v>
      </c>
      <c r="O1322" s="12"/>
      <c r="P1322" s="12"/>
      <c r="Q1322" s="12"/>
      <c r="R1322" s="12"/>
      <c r="S1322" s="12"/>
    </row>
    <row r="1323" spans="1:19" ht="12" customHeight="1" x14ac:dyDescent="0.2">
      <c r="A1323" s="2"/>
      <c r="B1323" s="2"/>
      <c r="C1323" s="2"/>
      <c r="D1323" s="2"/>
      <c r="E1323" s="3" t="s">
        <v>5</v>
      </c>
      <c r="F1323" s="3"/>
      <c r="G1323" s="3"/>
      <c r="H1323" s="3"/>
      <c r="I1323" s="3"/>
      <c r="J1323" s="3"/>
      <c r="K1323" s="3"/>
      <c r="L1323" s="3"/>
      <c r="M1323" s="5"/>
      <c r="N1323" s="13"/>
      <c r="O1323" s="13"/>
      <c r="P1323" s="13"/>
      <c r="Q1323" s="14"/>
      <c r="R1323" s="15"/>
      <c r="S1323" s="16"/>
    </row>
    <row r="1324" spans="1:19" x14ac:dyDescent="0.2">
      <c r="A1324" s="3" t="s">
        <v>132</v>
      </c>
      <c r="B1324" s="3"/>
      <c r="C1324" s="3"/>
      <c r="D1324" s="3"/>
      <c r="E1324" s="2"/>
      <c r="F1324" s="9" t="s">
        <v>7</v>
      </c>
      <c r="G1324" s="9"/>
      <c r="H1324" s="9"/>
      <c r="I1324" s="9"/>
      <c r="J1324" s="5"/>
      <c r="K1324" s="5"/>
      <c r="L1324" s="4"/>
      <c r="M1324" s="5"/>
      <c r="N1324" s="17" t="s">
        <v>8</v>
      </c>
      <c r="O1324" s="17"/>
      <c r="P1324" s="17"/>
      <c r="Q1324" s="17"/>
      <c r="R1324" s="17"/>
      <c r="S1324" s="17"/>
    </row>
    <row r="1325" spans="1:19" x14ac:dyDescent="0.2">
      <c r="A1325" s="9"/>
      <c r="B1325" s="9"/>
      <c r="C1325" s="9"/>
      <c r="D1325" s="9"/>
      <c r="E1325" s="9"/>
      <c r="F1325" s="9"/>
      <c r="G1325" s="11"/>
      <c r="H1325" s="11"/>
      <c r="I1325" s="11"/>
      <c r="J1325" s="5"/>
      <c r="K1325" s="5"/>
      <c r="L1325" s="4"/>
      <c r="M1325" s="5"/>
      <c r="N1325" s="20"/>
      <c r="O1325" s="21"/>
      <c r="P1325" s="20"/>
      <c r="Q1325" s="20"/>
      <c r="R1325" s="20"/>
      <c r="S1325" s="4"/>
    </row>
    <row r="1326" spans="1:19" x14ac:dyDescent="0.2">
      <c r="A1326" s="9"/>
      <c r="B1326" s="9"/>
      <c r="C1326" s="9"/>
      <c r="D1326" s="9"/>
      <c r="E1326" s="9"/>
      <c r="F1326" s="2" t="s">
        <v>9</v>
      </c>
      <c r="G1326" s="9"/>
      <c r="H1326" s="9"/>
      <c r="I1326" s="9"/>
      <c r="J1326" s="9"/>
      <c r="K1326" s="5"/>
      <c r="L1326" s="4"/>
      <c r="M1326" s="5"/>
      <c r="N1326" s="4" t="s">
        <v>10</v>
      </c>
      <c r="O1326" s="5"/>
      <c r="P1326" s="4"/>
      <c r="Q1326" s="4"/>
      <c r="R1326" s="4"/>
      <c r="S1326" s="4"/>
    </row>
    <row r="1327" spans="1:19" x14ac:dyDescent="0.2">
      <c r="A1327" s="9"/>
      <c r="B1327" s="9"/>
      <c r="C1327" s="9"/>
      <c r="D1327" s="9"/>
      <c r="E1327" s="9"/>
      <c r="F1327" s="9"/>
      <c r="G1327" s="11"/>
      <c r="H1327" s="11"/>
      <c r="I1327" s="11"/>
      <c r="J1327" s="5"/>
      <c r="K1327" s="5"/>
      <c r="L1327" s="4"/>
      <c r="M1327" s="5"/>
      <c r="N1327" s="4" t="s">
        <v>11</v>
      </c>
      <c r="O1327" s="5"/>
      <c r="P1327" s="4"/>
      <c r="Q1327" s="4"/>
      <c r="R1327" s="16" t="s">
        <v>12</v>
      </c>
      <c r="S1327" s="4"/>
    </row>
    <row r="1328" spans="1:19" ht="27.75" customHeight="1" x14ac:dyDescent="0.2">
      <c r="A1328" s="9"/>
      <c r="B1328" s="9"/>
      <c r="C1328" s="9"/>
      <c r="D1328" s="9"/>
      <c r="E1328" s="9"/>
      <c r="F1328" s="9"/>
      <c r="G1328" s="11"/>
      <c r="H1328" s="11"/>
      <c r="I1328" s="11"/>
      <c r="J1328" s="5"/>
      <c r="K1328" s="5"/>
      <c r="L1328" s="4"/>
      <c r="M1328" s="5"/>
      <c r="N1328" s="23" t="s">
        <v>421</v>
      </c>
      <c r="O1328" s="23"/>
      <c r="P1328" s="23"/>
      <c r="Q1328" s="23"/>
      <c r="R1328" s="23"/>
      <c r="S1328" s="23"/>
    </row>
    <row r="1329" spans="1:19" ht="9.75" customHeight="1" x14ac:dyDescent="0.2">
      <c r="A1329" s="9"/>
      <c r="B1329" s="9"/>
      <c r="C1329" s="9"/>
      <c r="D1329" s="9"/>
      <c r="E1329" s="9"/>
      <c r="F1329" s="9"/>
      <c r="G1329" s="11"/>
      <c r="H1329" s="11"/>
      <c r="I1329" s="11"/>
      <c r="J1329" s="5"/>
      <c r="K1329" s="5"/>
      <c r="L1329" s="4"/>
      <c r="M1329" s="5"/>
      <c r="N1329" s="23"/>
      <c r="O1329" s="23"/>
      <c r="P1329" s="23"/>
      <c r="Q1329" s="23"/>
      <c r="R1329" s="23"/>
      <c r="S1329" s="23"/>
    </row>
    <row r="1330" spans="1:19" x14ac:dyDescent="0.2">
      <c r="A1330" s="9"/>
      <c r="B1330" s="9"/>
      <c r="C1330" s="9"/>
      <c r="D1330" s="9"/>
      <c r="E1330" s="9"/>
      <c r="F1330" s="9"/>
      <c r="G1330" s="11"/>
      <c r="H1330" s="11"/>
      <c r="I1330" s="11"/>
      <c r="J1330" s="5"/>
      <c r="K1330" s="5"/>
      <c r="L1330" s="4"/>
      <c r="M1330" s="5"/>
      <c r="N1330" s="23" t="s">
        <v>14</v>
      </c>
      <c r="O1330" s="23"/>
      <c r="P1330" s="23"/>
      <c r="Q1330" s="23"/>
      <c r="R1330" s="24">
        <v>1</v>
      </c>
      <c r="S1330" s="4"/>
    </row>
    <row r="1331" spans="1:19" x14ac:dyDescent="0.2">
      <c r="A1331" s="9"/>
      <c r="B1331" s="9"/>
      <c r="C1331" s="9"/>
      <c r="D1331" s="9"/>
      <c r="E1331" s="9"/>
      <c r="F1331" s="9"/>
      <c r="G1331" s="11"/>
      <c r="H1331" s="11"/>
      <c r="I1331" s="11"/>
      <c r="J1331" s="5"/>
      <c r="K1331" s="5"/>
      <c r="L1331" s="4"/>
      <c r="M1331" s="5"/>
      <c r="N1331" s="4" t="s">
        <v>15</v>
      </c>
      <c r="O1331" s="5"/>
      <c r="P1331" s="4"/>
      <c r="Q1331" s="4"/>
      <c r="R1331" s="101">
        <v>2</v>
      </c>
      <c r="S1331" s="4"/>
    </row>
    <row r="1332" spans="1:19" x14ac:dyDescent="0.2">
      <c r="A1332" s="9"/>
      <c r="B1332" s="9"/>
      <c r="C1332" s="9"/>
      <c r="D1332" s="9"/>
      <c r="E1332" s="9"/>
      <c r="F1332" s="9"/>
      <c r="G1332" s="11"/>
      <c r="H1332" s="11"/>
      <c r="I1332" s="11"/>
      <c r="J1332" s="5"/>
      <c r="K1332" s="5"/>
      <c r="L1332" s="4"/>
      <c r="M1332" s="5"/>
      <c r="N1332" s="4" t="s">
        <v>16</v>
      </c>
      <c r="O1332" s="5"/>
      <c r="P1332" s="4"/>
      <c r="Q1332" s="4"/>
      <c r="R1332" s="16">
        <v>24</v>
      </c>
      <c r="S1332" s="4"/>
    </row>
    <row r="1333" spans="1:19" x14ac:dyDescent="0.2">
      <c r="A1333" s="9"/>
      <c r="B1333" s="9"/>
      <c r="C1333" s="9"/>
      <c r="D1333" s="9"/>
      <c r="E1333" s="9"/>
      <c r="F1333" s="9"/>
      <c r="G1333" s="11"/>
      <c r="H1333" s="11"/>
      <c r="I1333" s="11"/>
      <c r="J1333" s="5"/>
      <c r="K1333" s="5"/>
      <c r="L1333" s="4"/>
      <c r="M1333" s="5"/>
      <c r="N1333" s="4" t="s">
        <v>17</v>
      </c>
      <c r="O1333" s="5"/>
      <c r="P1333" s="4"/>
      <c r="Q1333" s="4"/>
      <c r="R1333" s="16">
        <v>24</v>
      </c>
      <c r="S1333" s="4"/>
    </row>
    <row r="1334" spans="1:19" x14ac:dyDescent="0.2">
      <c r="A1334" s="9"/>
      <c r="B1334" s="9"/>
      <c r="C1334" s="9"/>
      <c r="D1334" s="9"/>
      <c r="E1334" s="9"/>
      <c r="F1334" s="9"/>
      <c r="G1334" s="11"/>
      <c r="H1334" s="11"/>
      <c r="I1334" s="11"/>
      <c r="J1334" s="5"/>
      <c r="K1334" s="5"/>
      <c r="L1334" s="4"/>
      <c r="M1334" s="5"/>
      <c r="N1334" s="4" t="s">
        <v>18</v>
      </c>
      <c r="O1334" s="5"/>
      <c r="P1334" s="4"/>
      <c r="Q1334" s="4"/>
      <c r="R1334" s="16">
        <v>0</v>
      </c>
      <c r="S1334" s="4"/>
    </row>
    <row r="1335" spans="1:19" x14ac:dyDescent="0.2">
      <c r="A1335" s="9"/>
      <c r="B1335" s="9"/>
      <c r="C1335" s="9"/>
      <c r="D1335" s="9"/>
      <c r="E1335" s="9"/>
      <c r="F1335" s="9"/>
      <c r="G1335" s="11"/>
      <c r="H1335" s="11"/>
      <c r="I1335" s="11"/>
      <c r="J1335" s="5"/>
      <c r="K1335" s="5"/>
      <c r="L1335" s="4"/>
      <c r="M1335" s="5"/>
      <c r="N1335" s="4" t="s">
        <v>19</v>
      </c>
      <c r="O1335" s="5"/>
      <c r="P1335" s="4"/>
      <c r="Q1335" s="4"/>
      <c r="R1335" s="16">
        <v>2496</v>
      </c>
      <c r="S1335" s="4"/>
    </row>
    <row r="1336" spans="1:19" ht="12.75" customHeight="1" x14ac:dyDescent="0.2">
      <c r="A1336" s="26" t="s">
        <v>20</v>
      </c>
      <c r="B1336" s="26" t="s">
        <v>21</v>
      </c>
      <c r="C1336" s="26" t="s">
        <v>22</v>
      </c>
      <c r="D1336" s="26" t="s">
        <v>23</v>
      </c>
      <c r="E1336" s="26" t="s">
        <v>24</v>
      </c>
      <c r="F1336" s="26" t="s">
        <v>25</v>
      </c>
      <c r="G1336" s="26" t="s">
        <v>26</v>
      </c>
      <c r="H1336" s="26" t="s">
        <v>27</v>
      </c>
      <c r="I1336" s="26" t="s">
        <v>28</v>
      </c>
      <c r="J1336" s="26" t="s">
        <v>29</v>
      </c>
      <c r="K1336" s="26" t="s">
        <v>30</v>
      </c>
      <c r="L1336" s="26" t="s">
        <v>31</v>
      </c>
      <c r="M1336" s="27" t="s">
        <v>32</v>
      </c>
      <c r="N1336" s="28"/>
      <c r="O1336" s="28"/>
      <c r="P1336" s="28"/>
      <c r="Q1336" s="29"/>
      <c r="R1336" s="30" t="s">
        <v>33</v>
      </c>
      <c r="S1336" s="31" t="s">
        <v>34</v>
      </c>
    </row>
    <row r="1337" spans="1:19" x14ac:dyDescent="0.2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3" t="s">
        <v>35</v>
      </c>
      <c r="N1337" s="30" t="s">
        <v>36</v>
      </c>
      <c r="O1337" s="27" t="s">
        <v>37</v>
      </c>
      <c r="P1337" s="28"/>
      <c r="Q1337" s="29"/>
      <c r="R1337" s="34"/>
      <c r="S1337" s="35"/>
    </row>
    <row r="1338" spans="1:19" ht="108" customHeight="1" x14ac:dyDescent="0.2">
      <c r="A1338" s="36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7"/>
      <c r="N1338" s="38"/>
      <c r="O1338" s="39" t="s">
        <v>38</v>
      </c>
      <c r="P1338" s="40" t="s">
        <v>39</v>
      </c>
      <c r="Q1338" s="41" t="s">
        <v>40</v>
      </c>
      <c r="R1338" s="38"/>
      <c r="S1338" s="35"/>
    </row>
    <row r="1339" spans="1:19" ht="38.25" x14ac:dyDescent="0.2">
      <c r="A1339" s="42">
        <v>1</v>
      </c>
      <c r="B1339" s="42"/>
      <c r="C1339" s="43" t="s">
        <v>339</v>
      </c>
      <c r="D1339" s="43" t="s">
        <v>42</v>
      </c>
      <c r="E1339" s="43" t="s">
        <v>135</v>
      </c>
      <c r="F1339" s="43" t="s">
        <v>136</v>
      </c>
      <c r="G1339" s="45" t="s">
        <v>70</v>
      </c>
      <c r="H1339" s="46" t="s">
        <v>46</v>
      </c>
      <c r="I1339" s="46">
        <v>93971</v>
      </c>
      <c r="J1339" s="47">
        <f t="shared" ref="J1339:J1356" si="138">I1339/72</f>
        <v>1305.1527777777778</v>
      </c>
      <c r="K1339" s="48">
        <v>8.1999999999999993</v>
      </c>
      <c r="L1339" s="49">
        <f t="shared" ref="L1339:L1356" si="139">J1339*K1339</f>
        <v>10702.252777777778</v>
      </c>
      <c r="M1339" s="59"/>
      <c r="N1339" s="59"/>
      <c r="O1339" s="59">
        <v>20</v>
      </c>
      <c r="P1339" s="48">
        <v>8.1999999999999993</v>
      </c>
      <c r="Q1339" s="49">
        <f>17697*20%/72*P1339</f>
        <v>403.0983333333333</v>
      </c>
      <c r="R1339" s="49">
        <f t="shared" ref="R1339:R1356" si="140">L1339*10%</f>
        <v>1070.2252777777778</v>
      </c>
      <c r="S1339" s="50">
        <f>R1339+Q1339+N1339+M1339+L1339</f>
        <v>12175.576388888889</v>
      </c>
    </row>
    <row r="1340" spans="1:19" ht="51" x14ac:dyDescent="0.2">
      <c r="A1340" s="42">
        <v>2</v>
      </c>
      <c r="B1340" s="43"/>
      <c r="C1340" s="43" t="s">
        <v>369</v>
      </c>
      <c r="D1340" s="43" t="s">
        <v>42</v>
      </c>
      <c r="E1340" s="43" t="s">
        <v>228</v>
      </c>
      <c r="F1340" s="43" t="s">
        <v>370</v>
      </c>
      <c r="G1340" s="45" t="s">
        <v>371</v>
      </c>
      <c r="H1340" s="46" t="s">
        <v>46</v>
      </c>
      <c r="I1340" s="46">
        <v>87246</v>
      </c>
      <c r="J1340" s="47">
        <f t="shared" si="138"/>
        <v>1211.75</v>
      </c>
      <c r="K1340" s="48">
        <v>6</v>
      </c>
      <c r="L1340" s="49">
        <f t="shared" si="139"/>
        <v>7270.5</v>
      </c>
      <c r="M1340" s="49"/>
      <c r="N1340" s="49"/>
      <c r="O1340" s="48"/>
      <c r="P1340" s="49"/>
      <c r="Q1340" s="49"/>
      <c r="R1340" s="49">
        <f t="shared" si="140"/>
        <v>727.05000000000007</v>
      </c>
      <c r="S1340" s="50">
        <f t="shared" ref="S1340:S1356" si="141">R1340+Q1340+N1340+M1340+L1340</f>
        <v>7997.55</v>
      </c>
    </row>
    <row r="1341" spans="1:19" ht="51" x14ac:dyDescent="0.2">
      <c r="A1341" s="42">
        <v>3</v>
      </c>
      <c r="B1341" s="42"/>
      <c r="C1341" s="43" t="s">
        <v>372</v>
      </c>
      <c r="D1341" s="43" t="s">
        <v>42</v>
      </c>
      <c r="E1341" s="43" t="s">
        <v>228</v>
      </c>
      <c r="F1341" s="43" t="s">
        <v>373</v>
      </c>
      <c r="G1341" s="45" t="s">
        <v>374</v>
      </c>
      <c r="H1341" s="46" t="s">
        <v>46</v>
      </c>
      <c r="I1341" s="46">
        <v>90609</v>
      </c>
      <c r="J1341" s="47">
        <f t="shared" si="138"/>
        <v>1258.4583333333333</v>
      </c>
      <c r="K1341" s="48">
        <v>25.6</v>
      </c>
      <c r="L1341" s="49">
        <f t="shared" si="139"/>
        <v>32216.533333333333</v>
      </c>
      <c r="M1341" s="49"/>
      <c r="N1341" s="49"/>
      <c r="O1341" s="48"/>
      <c r="P1341" s="49"/>
      <c r="Q1341" s="49"/>
      <c r="R1341" s="49">
        <f t="shared" si="140"/>
        <v>3221.6533333333336</v>
      </c>
      <c r="S1341" s="50">
        <f t="shared" si="141"/>
        <v>35438.186666666668</v>
      </c>
    </row>
    <row r="1342" spans="1:19" ht="51" x14ac:dyDescent="0.2">
      <c r="A1342" s="42">
        <f>A1341+1</f>
        <v>4</v>
      </c>
      <c r="B1342" s="43"/>
      <c r="C1342" s="43" t="s">
        <v>210</v>
      </c>
      <c r="D1342" s="43" t="s">
        <v>42</v>
      </c>
      <c r="E1342" s="43" t="s">
        <v>48</v>
      </c>
      <c r="F1342" s="43" t="s">
        <v>69</v>
      </c>
      <c r="G1342" s="45" t="s">
        <v>70</v>
      </c>
      <c r="H1342" s="46" t="s">
        <v>46</v>
      </c>
      <c r="I1342" s="46">
        <v>93971</v>
      </c>
      <c r="J1342" s="47">
        <f t="shared" si="138"/>
        <v>1305.1527777777778</v>
      </c>
      <c r="K1342" s="48">
        <v>4.4000000000000004</v>
      </c>
      <c r="L1342" s="49">
        <f t="shared" si="139"/>
        <v>5742.6722222222234</v>
      </c>
      <c r="M1342" s="59"/>
      <c r="N1342" s="59"/>
      <c r="O1342" s="59"/>
      <c r="P1342" s="48"/>
      <c r="Q1342" s="49"/>
      <c r="R1342" s="49">
        <f t="shared" si="140"/>
        <v>574.26722222222236</v>
      </c>
      <c r="S1342" s="50">
        <f t="shared" si="141"/>
        <v>6316.9394444444461</v>
      </c>
    </row>
    <row r="1343" spans="1:19" ht="50.25" customHeight="1" x14ac:dyDescent="0.2">
      <c r="A1343" s="42">
        <f t="shared" ref="A1343:A1356" si="142">A1342+1</f>
        <v>5</v>
      </c>
      <c r="B1343" s="43"/>
      <c r="C1343" s="43" t="s">
        <v>384</v>
      </c>
      <c r="D1343" s="43" t="s">
        <v>42</v>
      </c>
      <c r="E1343" s="43" t="s">
        <v>385</v>
      </c>
      <c r="F1343" s="43" t="s">
        <v>386</v>
      </c>
      <c r="G1343" s="45" t="s">
        <v>70</v>
      </c>
      <c r="H1343" s="46" t="s">
        <v>46</v>
      </c>
      <c r="I1343" s="46">
        <v>93971</v>
      </c>
      <c r="J1343" s="47">
        <f t="shared" si="138"/>
        <v>1305.1527777777778</v>
      </c>
      <c r="K1343" s="48">
        <v>68.400000000000006</v>
      </c>
      <c r="L1343" s="49">
        <f t="shared" si="139"/>
        <v>89272.450000000012</v>
      </c>
      <c r="M1343" s="49"/>
      <c r="N1343" s="49"/>
      <c r="O1343" s="49"/>
      <c r="P1343" s="48"/>
      <c r="Q1343" s="49"/>
      <c r="R1343" s="49">
        <f t="shared" si="140"/>
        <v>8927.2450000000008</v>
      </c>
      <c r="S1343" s="50">
        <f t="shared" si="141"/>
        <v>98199.695000000007</v>
      </c>
    </row>
    <row r="1344" spans="1:19" ht="51" x14ac:dyDescent="0.2">
      <c r="A1344" s="42">
        <f t="shared" si="142"/>
        <v>6</v>
      </c>
      <c r="B1344" s="42"/>
      <c r="C1344" s="43" t="s">
        <v>78</v>
      </c>
      <c r="D1344" s="43" t="s">
        <v>42</v>
      </c>
      <c r="E1344" s="43" t="s">
        <v>79</v>
      </c>
      <c r="F1344" s="43" t="s">
        <v>80</v>
      </c>
      <c r="G1344" s="45" t="s">
        <v>81</v>
      </c>
      <c r="H1344" s="46" t="s">
        <v>46</v>
      </c>
      <c r="I1344" s="46">
        <v>84061</v>
      </c>
      <c r="J1344" s="47">
        <f t="shared" si="138"/>
        <v>1167.5138888888889</v>
      </c>
      <c r="K1344" s="48">
        <v>3.6</v>
      </c>
      <c r="L1344" s="49">
        <f t="shared" si="139"/>
        <v>4203.05</v>
      </c>
      <c r="M1344" s="49"/>
      <c r="N1344" s="49"/>
      <c r="O1344" s="49"/>
      <c r="P1344" s="48"/>
      <c r="Q1344" s="49"/>
      <c r="R1344" s="49">
        <f t="shared" si="140"/>
        <v>420.30500000000006</v>
      </c>
      <c r="S1344" s="50">
        <f t="shared" si="141"/>
        <v>4623.3550000000005</v>
      </c>
    </row>
    <row r="1345" spans="1:20" ht="51" x14ac:dyDescent="0.2">
      <c r="A1345" s="42">
        <f t="shared" si="142"/>
        <v>7</v>
      </c>
      <c r="B1345" s="42"/>
      <c r="C1345" s="43" t="s">
        <v>422</v>
      </c>
      <c r="D1345" s="43" t="s">
        <v>42</v>
      </c>
      <c r="E1345" s="43" t="s">
        <v>376</v>
      </c>
      <c r="F1345" s="159" t="s">
        <v>377</v>
      </c>
      <c r="G1345" s="45" t="s">
        <v>104</v>
      </c>
      <c r="H1345" s="46" t="s">
        <v>46</v>
      </c>
      <c r="I1345" s="46">
        <v>77867</v>
      </c>
      <c r="J1345" s="47">
        <f t="shared" si="138"/>
        <v>1081.4861111111111</v>
      </c>
      <c r="K1345" s="48">
        <v>58.8</v>
      </c>
      <c r="L1345" s="49">
        <f t="shared" si="139"/>
        <v>63591.383333333331</v>
      </c>
      <c r="M1345" s="49">
        <v>4424</v>
      </c>
      <c r="N1345" s="49"/>
      <c r="O1345" s="49"/>
      <c r="P1345" s="48"/>
      <c r="Q1345" s="49"/>
      <c r="R1345" s="49">
        <f t="shared" si="140"/>
        <v>6359.1383333333333</v>
      </c>
      <c r="S1345" s="50">
        <f t="shared" si="141"/>
        <v>74374.521666666667</v>
      </c>
    </row>
    <row r="1346" spans="1:20" s="51" customFormat="1" ht="37.5" customHeight="1" x14ac:dyDescent="0.2">
      <c r="A1346" s="42">
        <f t="shared" si="142"/>
        <v>8</v>
      </c>
      <c r="B1346" s="42"/>
      <c r="C1346" s="43" t="s">
        <v>71</v>
      </c>
      <c r="D1346" s="43" t="s">
        <v>42</v>
      </c>
      <c r="E1346" s="43" t="s">
        <v>48</v>
      </c>
      <c r="F1346" s="43" t="s">
        <v>167</v>
      </c>
      <c r="G1346" s="45" t="s">
        <v>168</v>
      </c>
      <c r="H1346" s="46" t="s">
        <v>46</v>
      </c>
      <c r="I1346" s="46">
        <v>90609</v>
      </c>
      <c r="J1346" s="47">
        <f t="shared" si="138"/>
        <v>1258.4583333333333</v>
      </c>
      <c r="K1346" s="48">
        <v>8.1999999999999993</v>
      </c>
      <c r="L1346" s="49">
        <f t="shared" si="139"/>
        <v>10319.358333333332</v>
      </c>
      <c r="M1346" s="49"/>
      <c r="N1346" s="49"/>
      <c r="O1346" s="49">
        <v>20</v>
      </c>
      <c r="P1346" s="48">
        <v>8.1999999999999993</v>
      </c>
      <c r="Q1346" s="49">
        <f>17697*20%/72*P1346</f>
        <v>403.0983333333333</v>
      </c>
      <c r="R1346" s="49">
        <f t="shared" si="140"/>
        <v>1031.9358333333332</v>
      </c>
      <c r="S1346" s="50">
        <f t="shared" si="141"/>
        <v>11754.392499999998</v>
      </c>
    </row>
    <row r="1347" spans="1:20" s="51" customFormat="1" ht="51" x14ac:dyDescent="0.2">
      <c r="A1347" s="42">
        <f t="shared" si="142"/>
        <v>9</v>
      </c>
      <c r="B1347" s="42"/>
      <c r="C1347" s="43" t="s">
        <v>82</v>
      </c>
      <c r="D1347" s="43" t="s">
        <v>42</v>
      </c>
      <c r="E1347" s="43" t="s">
        <v>43</v>
      </c>
      <c r="F1347" s="43" t="s">
        <v>83</v>
      </c>
      <c r="G1347" s="45" t="s">
        <v>84</v>
      </c>
      <c r="H1347" s="46" t="s">
        <v>46</v>
      </c>
      <c r="I1347" s="46">
        <v>85653</v>
      </c>
      <c r="J1347" s="47">
        <f t="shared" si="138"/>
        <v>1189.625</v>
      </c>
      <c r="K1347" s="48">
        <v>9.6</v>
      </c>
      <c r="L1347" s="49">
        <f t="shared" si="139"/>
        <v>11420.4</v>
      </c>
      <c r="M1347" s="49"/>
      <c r="N1347" s="49"/>
      <c r="O1347" s="49"/>
      <c r="P1347" s="48"/>
      <c r="Q1347" s="49"/>
      <c r="R1347" s="49">
        <f t="shared" si="140"/>
        <v>1142.04</v>
      </c>
      <c r="S1347" s="50">
        <f t="shared" si="141"/>
        <v>12562.439999999999</v>
      </c>
    </row>
    <row r="1348" spans="1:20" ht="38.25" x14ac:dyDescent="0.2">
      <c r="A1348" s="42">
        <f t="shared" si="142"/>
        <v>10</v>
      </c>
      <c r="B1348" s="43"/>
      <c r="C1348" s="43" t="s">
        <v>191</v>
      </c>
      <c r="D1348" s="43" t="s">
        <v>42</v>
      </c>
      <c r="E1348" s="43" t="s">
        <v>74</v>
      </c>
      <c r="F1348" s="43" t="s">
        <v>183</v>
      </c>
      <c r="G1348" s="45" t="s">
        <v>70</v>
      </c>
      <c r="H1348" s="46" t="s">
        <v>46</v>
      </c>
      <c r="I1348" s="46">
        <v>93971</v>
      </c>
      <c r="J1348" s="47">
        <f t="shared" si="138"/>
        <v>1305.1527777777778</v>
      </c>
      <c r="K1348" s="48">
        <v>6.8</v>
      </c>
      <c r="L1348" s="49">
        <f t="shared" si="139"/>
        <v>8875.0388888888883</v>
      </c>
      <c r="M1348" s="59"/>
      <c r="N1348" s="49"/>
      <c r="O1348" s="59">
        <v>25</v>
      </c>
      <c r="P1348" s="48">
        <v>6.8</v>
      </c>
      <c r="Q1348" s="49">
        <f>17697*25%/72*P1348</f>
        <v>417.8458333333333</v>
      </c>
      <c r="R1348" s="49">
        <f t="shared" si="140"/>
        <v>887.50388888888892</v>
      </c>
      <c r="S1348" s="50">
        <f t="shared" si="141"/>
        <v>10180.38861111111</v>
      </c>
    </row>
    <row r="1349" spans="1:20" ht="38.25" x14ac:dyDescent="0.2">
      <c r="A1349" s="42">
        <f t="shared" si="142"/>
        <v>11</v>
      </c>
      <c r="B1349" s="42"/>
      <c r="C1349" s="43" t="s">
        <v>93</v>
      </c>
      <c r="D1349" s="43" t="s">
        <v>42</v>
      </c>
      <c r="E1349" s="43" t="s">
        <v>94</v>
      </c>
      <c r="F1349" s="43" t="s">
        <v>95</v>
      </c>
      <c r="G1349" s="45" t="s">
        <v>70</v>
      </c>
      <c r="H1349" s="46" t="s">
        <v>46</v>
      </c>
      <c r="I1349" s="46">
        <v>93971</v>
      </c>
      <c r="J1349" s="47">
        <f t="shared" si="138"/>
        <v>1305.1527777777778</v>
      </c>
      <c r="K1349" s="48">
        <v>2.4</v>
      </c>
      <c r="L1349" s="49">
        <f t="shared" si="139"/>
        <v>3132.3666666666668</v>
      </c>
      <c r="M1349" s="49"/>
      <c r="N1349" s="49"/>
      <c r="O1349" s="49"/>
      <c r="P1349" s="48"/>
      <c r="Q1349" s="49"/>
      <c r="R1349" s="49">
        <f t="shared" si="140"/>
        <v>313.23666666666668</v>
      </c>
      <c r="S1349" s="50">
        <f t="shared" si="141"/>
        <v>3445.6033333333335</v>
      </c>
    </row>
    <row r="1350" spans="1:20" s="51" customFormat="1" ht="39" customHeight="1" x14ac:dyDescent="0.2">
      <c r="A1350" s="42">
        <f t="shared" si="142"/>
        <v>12</v>
      </c>
      <c r="B1350" s="42"/>
      <c r="C1350" s="43" t="s">
        <v>96</v>
      </c>
      <c r="D1350" s="43" t="s">
        <v>42</v>
      </c>
      <c r="E1350" s="43" t="s">
        <v>97</v>
      </c>
      <c r="F1350" s="43" t="s">
        <v>98</v>
      </c>
      <c r="G1350" s="45" t="s">
        <v>70</v>
      </c>
      <c r="H1350" s="46" t="s">
        <v>46</v>
      </c>
      <c r="I1350" s="46">
        <v>93971</v>
      </c>
      <c r="J1350" s="47">
        <f t="shared" si="138"/>
        <v>1305.1527777777778</v>
      </c>
      <c r="K1350" s="48">
        <v>2</v>
      </c>
      <c r="L1350" s="49">
        <f t="shared" si="139"/>
        <v>2610.3055555555557</v>
      </c>
      <c r="M1350" s="49"/>
      <c r="N1350" s="49"/>
      <c r="O1350" s="49">
        <v>20</v>
      </c>
      <c r="P1350" s="48">
        <v>2</v>
      </c>
      <c r="Q1350" s="49">
        <f>17697*20%/72*P1350</f>
        <v>98.316666666666663</v>
      </c>
      <c r="R1350" s="49">
        <f t="shared" si="140"/>
        <v>261.03055555555557</v>
      </c>
      <c r="S1350" s="50">
        <f t="shared" si="141"/>
        <v>2969.6527777777778</v>
      </c>
      <c r="T1350" s="56"/>
    </row>
    <row r="1351" spans="1:20" s="51" customFormat="1" ht="51" x14ac:dyDescent="0.2">
      <c r="A1351" s="42">
        <f t="shared" si="142"/>
        <v>13</v>
      </c>
      <c r="B1351" s="43"/>
      <c r="C1351" s="43" t="s">
        <v>210</v>
      </c>
      <c r="D1351" s="43" t="s">
        <v>42</v>
      </c>
      <c r="E1351" s="43" t="s">
        <v>94</v>
      </c>
      <c r="F1351" s="43" t="s">
        <v>101</v>
      </c>
      <c r="G1351" s="45" t="s">
        <v>70</v>
      </c>
      <c r="H1351" s="46" t="s">
        <v>46</v>
      </c>
      <c r="I1351" s="46">
        <v>93971</v>
      </c>
      <c r="J1351" s="47">
        <f t="shared" si="138"/>
        <v>1305.1527777777778</v>
      </c>
      <c r="K1351" s="48">
        <v>2.6</v>
      </c>
      <c r="L1351" s="49">
        <f t="shared" si="139"/>
        <v>3393.3972222222224</v>
      </c>
      <c r="M1351" s="49"/>
      <c r="N1351" s="49"/>
      <c r="O1351" s="49"/>
      <c r="P1351" s="48"/>
      <c r="Q1351" s="49"/>
      <c r="R1351" s="49">
        <f t="shared" si="140"/>
        <v>339.33972222222224</v>
      </c>
      <c r="S1351" s="50">
        <f t="shared" si="141"/>
        <v>3732.7369444444448</v>
      </c>
      <c r="T1351" s="56"/>
    </row>
    <row r="1352" spans="1:20" s="51" customFormat="1" ht="76.5" x14ac:dyDescent="0.2">
      <c r="A1352" s="42">
        <f t="shared" si="142"/>
        <v>14</v>
      </c>
      <c r="B1352" s="42"/>
      <c r="C1352" s="43" t="s">
        <v>184</v>
      </c>
      <c r="D1352" s="43" t="s">
        <v>42</v>
      </c>
      <c r="E1352" s="43" t="s">
        <v>160</v>
      </c>
      <c r="F1352" s="43" t="s">
        <v>185</v>
      </c>
      <c r="G1352" s="45" t="s">
        <v>186</v>
      </c>
      <c r="H1352" s="46" t="s">
        <v>46</v>
      </c>
      <c r="I1352" s="46">
        <v>87246</v>
      </c>
      <c r="J1352" s="47">
        <f t="shared" si="138"/>
        <v>1211.75</v>
      </c>
      <c r="K1352" s="48">
        <v>14</v>
      </c>
      <c r="L1352" s="49">
        <f t="shared" si="139"/>
        <v>16964.5</v>
      </c>
      <c r="M1352" s="49"/>
      <c r="N1352" s="49"/>
      <c r="O1352" s="49"/>
      <c r="P1352" s="48"/>
      <c r="Q1352" s="49"/>
      <c r="R1352" s="49">
        <f t="shared" si="140"/>
        <v>1696.45</v>
      </c>
      <c r="S1352" s="50">
        <f t="shared" si="141"/>
        <v>18660.95</v>
      </c>
    </row>
    <row r="1353" spans="1:20" s="51" customFormat="1" ht="63.75" x14ac:dyDescent="0.2">
      <c r="A1353" s="42">
        <f t="shared" si="142"/>
        <v>15</v>
      </c>
      <c r="B1353" s="42"/>
      <c r="C1353" s="43" t="s">
        <v>82</v>
      </c>
      <c r="D1353" s="43" t="s">
        <v>42</v>
      </c>
      <c r="E1353" s="43" t="s">
        <v>102</v>
      </c>
      <c r="F1353" s="43" t="s">
        <v>103</v>
      </c>
      <c r="G1353" s="45" t="s">
        <v>104</v>
      </c>
      <c r="H1353" s="46" t="s">
        <v>46</v>
      </c>
      <c r="I1353" s="46">
        <v>77867</v>
      </c>
      <c r="J1353" s="47">
        <f t="shared" si="138"/>
        <v>1081.4861111111111</v>
      </c>
      <c r="K1353" s="48">
        <v>9.6</v>
      </c>
      <c r="L1353" s="49">
        <f t="shared" si="139"/>
        <v>10382.266666666666</v>
      </c>
      <c r="M1353" s="59"/>
      <c r="N1353" s="59"/>
      <c r="O1353" s="59"/>
      <c r="P1353" s="48"/>
      <c r="Q1353" s="59"/>
      <c r="R1353" s="49">
        <f t="shared" si="140"/>
        <v>1038.2266666666667</v>
      </c>
      <c r="S1353" s="50">
        <f t="shared" si="141"/>
        <v>11420.493333333334</v>
      </c>
    </row>
    <row r="1354" spans="1:20" ht="38.25" x14ac:dyDescent="0.2">
      <c r="A1354" s="42">
        <f t="shared" si="142"/>
        <v>16</v>
      </c>
      <c r="B1354" s="42"/>
      <c r="C1354" s="43" t="s">
        <v>191</v>
      </c>
      <c r="D1354" s="43" t="s">
        <v>42</v>
      </c>
      <c r="E1354" s="43" t="s">
        <v>48</v>
      </c>
      <c r="F1354" s="43" t="s">
        <v>192</v>
      </c>
      <c r="G1354" s="45" t="s">
        <v>193</v>
      </c>
      <c r="H1354" s="46" t="s">
        <v>46</v>
      </c>
      <c r="I1354" s="46">
        <v>90609</v>
      </c>
      <c r="J1354" s="47">
        <f t="shared" si="138"/>
        <v>1258.4583333333333</v>
      </c>
      <c r="K1354" s="48">
        <v>6.8</v>
      </c>
      <c r="L1354" s="49">
        <f t="shared" si="139"/>
        <v>8557.5166666666664</v>
      </c>
      <c r="M1354" s="49"/>
      <c r="N1354" s="49"/>
      <c r="O1354" s="49">
        <v>25</v>
      </c>
      <c r="P1354" s="48">
        <v>6.8</v>
      </c>
      <c r="Q1354" s="49">
        <f>17697*25%/72*P1354</f>
        <v>417.8458333333333</v>
      </c>
      <c r="R1354" s="49">
        <f t="shared" si="140"/>
        <v>855.75166666666667</v>
      </c>
      <c r="S1354" s="50">
        <f t="shared" si="141"/>
        <v>9831.1141666666663</v>
      </c>
    </row>
    <row r="1355" spans="1:20" s="51" customFormat="1" ht="38.25" x14ac:dyDescent="0.2">
      <c r="A1355" s="42">
        <f t="shared" si="142"/>
        <v>17</v>
      </c>
      <c r="B1355" s="42"/>
      <c r="C1355" s="43" t="s">
        <v>96</v>
      </c>
      <c r="D1355" s="43" t="s">
        <v>42</v>
      </c>
      <c r="E1355" s="43" t="s">
        <v>48</v>
      </c>
      <c r="F1355" s="43" t="s">
        <v>119</v>
      </c>
      <c r="G1355" s="45" t="s">
        <v>120</v>
      </c>
      <c r="H1355" s="46" t="s">
        <v>46</v>
      </c>
      <c r="I1355" s="46">
        <v>92201</v>
      </c>
      <c r="J1355" s="47">
        <f t="shared" si="138"/>
        <v>1280.5694444444443</v>
      </c>
      <c r="K1355" s="48">
        <v>4.4000000000000004</v>
      </c>
      <c r="L1355" s="49">
        <f t="shared" si="139"/>
        <v>5634.5055555555555</v>
      </c>
      <c r="M1355" s="49"/>
      <c r="N1355" s="49"/>
      <c r="O1355" s="49">
        <v>20</v>
      </c>
      <c r="P1355" s="48">
        <v>4.4000000000000004</v>
      </c>
      <c r="Q1355" s="49">
        <f>17697*20%/72*P1355</f>
        <v>216.29666666666668</v>
      </c>
      <c r="R1355" s="49">
        <f t="shared" si="140"/>
        <v>563.45055555555552</v>
      </c>
      <c r="S1355" s="50">
        <f t="shared" si="141"/>
        <v>6414.2527777777777</v>
      </c>
    </row>
    <row r="1356" spans="1:20" ht="26.25" thickBot="1" x14ac:dyDescent="0.25">
      <c r="A1356" s="42">
        <f t="shared" si="142"/>
        <v>18</v>
      </c>
      <c r="B1356" s="63"/>
      <c r="C1356" s="102" t="s">
        <v>124</v>
      </c>
      <c r="D1356" s="103" t="s">
        <v>42</v>
      </c>
      <c r="E1356" s="102"/>
      <c r="F1356" s="102"/>
      <c r="G1356" s="65" t="s">
        <v>125</v>
      </c>
      <c r="H1356" s="66" t="s">
        <v>46</v>
      </c>
      <c r="I1356" s="66">
        <v>85653</v>
      </c>
      <c r="J1356" s="47">
        <f t="shared" si="138"/>
        <v>1189.625</v>
      </c>
      <c r="K1356" s="61">
        <v>8.1999999999999993</v>
      </c>
      <c r="L1356" s="49">
        <f t="shared" si="139"/>
        <v>9754.9249999999993</v>
      </c>
      <c r="M1356" s="62"/>
      <c r="N1356" s="62"/>
      <c r="O1356" s="62"/>
      <c r="P1356" s="61"/>
      <c r="Q1356" s="62"/>
      <c r="R1356" s="49">
        <f t="shared" si="140"/>
        <v>975.49249999999995</v>
      </c>
      <c r="S1356" s="50">
        <f t="shared" si="141"/>
        <v>10730.4175</v>
      </c>
    </row>
    <row r="1357" spans="1:20" ht="13.5" thickBot="1" x14ac:dyDescent="0.25">
      <c r="A1357" s="155" t="s">
        <v>126</v>
      </c>
      <c r="B1357" s="156"/>
      <c r="C1357" s="157"/>
      <c r="D1357" s="157"/>
      <c r="E1357" s="157"/>
      <c r="F1357" s="157"/>
      <c r="G1357" s="163"/>
      <c r="H1357" s="163"/>
      <c r="I1357" s="163"/>
      <c r="J1357" s="164"/>
      <c r="K1357" s="164">
        <f>SUM(K1323:K1356)</f>
        <v>249.6</v>
      </c>
      <c r="L1357" s="165">
        <f>SUM(L1323:L1356)</f>
        <v>304043.42222222226</v>
      </c>
      <c r="M1357" s="165">
        <f>SUM(M1323:M1356)</f>
        <v>4424</v>
      </c>
      <c r="N1357" s="165"/>
      <c r="O1357" s="165"/>
      <c r="P1357" s="164">
        <f>SUM(P1339:P1356)</f>
        <v>36.4</v>
      </c>
      <c r="Q1357" s="165">
        <f>SUM(Q1339:Q1356)</f>
        <v>1956.5016666666666</v>
      </c>
      <c r="R1357" s="165">
        <f>SUM(R1339:R1356)</f>
        <v>30404.342222222225</v>
      </c>
      <c r="S1357" s="74">
        <f>SUM(S1339:S1356)</f>
        <v>340828.26611111109</v>
      </c>
      <c r="T1357" s="75"/>
    </row>
    <row r="1358" spans="1:20" x14ac:dyDescent="0.2">
      <c r="A1358" s="120"/>
      <c r="B1358" s="120"/>
      <c r="C1358" s="116"/>
      <c r="D1358" s="116"/>
      <c r="E1358" s="116"/>
      <c r="F1358" s="116"/>
      <c r="G1358" s="121"/>
      <c r="H1358" s="121"/>
      <c r="I1358" s="121"/>
      <c r="J1358" s="122"/>
      <c r="K1358" s="122"/>
      <c r="L1358" s="123"/>
      <c r="M1358" s="123"/>
      <c r="N1358" s="123"/>
      <c r="O1358" s="123"/>
      <c r="P1358" s="122"/>
      <c r="Q1358" s="123"/>
      <c r="R1358" s="123"/>
      <c r="S1358" s="123"/>
      <c r="T1358" s="75"/>
    </row>
    <row r="1359" spans="1:20" x14ac:dyDescent="0.2">
      <c r="A1359" s="120"/>
      <c r="B1359" s="120"/>
      <c r="C1359" s="116"/>
      <c r="D1359" s="116"/>
      <c r="E1359" s="116"/>
      <c r="F1359" s="116"/>
      <c r="G1359" s="121"/>
      <c r="H1359" s="121"/>
      <c r="I1359" s="121"/>
      <c r="J1359" s="122"/>
      <c r="K1359" s="122"/>
      <c r="L1359" s="123"/>
      <c r="M1359" s="123"/>
      <c r="N1359" s="123"/>
      <c r="O1359" s="123"/>
      <c r="P1359" s="122"/>
      <c r="Q1359" s="123"/>
      <c r="R1359" s="4">
        <f>R1333/R1332*100</f>
        <v>100</v>
      </c>
      <c r="S1359" s="125">
        <f>S1357*R1359%</f>
        <v>340828.26611111109</v>
      </c>
    </row>
    <row r="1360" spans="1:20" x14ac:dyDescent="0.2">
      <c r="A1360" s="83"/>
      <c r="B1360" s="83"/>
      <c r="C1360" s="9" t="s">
        <v>127</v>
      </c>
      <c r="D1360" s="9"/>
      <c r="E1360" s="9"/>
      <c r="F1360" s="9"/>
      <c r="G1360" s="11"/>
      <c r="H1360" s="11"/>
      <c r="I1360" s="11"/>
      <c r="R1360" s="4">
        <f>R1334/R1332*100</f>
        <v>0</v>
      </c>
      <c r="S1360" s="125">
        <f>S1357*R1360%</f>
        <v>0</v>
      </c>
    </row>
    <row r="1361" spans="1:19" x14ac:dyDescent="0.2">
      <c r="A1361" s="83"/>
      <c r="B1361" s="83"/>
      <c r="C1361" s="9"/>
      <c r="D1361" s="9"/>
      <c r="E1361" s="9"/>
      <c r="F1361" s="9"/>
      <c r="G1361" s="11"/>
      <c r="H1361" s="11"/>
      <c r="I1361" s="11"/>
      <c r="R1361" s="75">
        <f>SUM(R1359:R1360)</f>
        <v>100</v>
      </c>
      <c r="S1361" s="158">
        <f>SUM(S1359:S1360)</f>
        <v>340828.26611111109</v>
      </c>
    </row>
    <row r="1362" spans="1:19" x14ac:dyDescent="0.2">
      <c r="A1362" s="83"/>
      <c r="B1362" s="83"/>
      <c r="C1362" s="9" t="s">
        <v>216</v>
      </c>
      <c r="D1362" s="9"/>
      <c r="E1362" s="9"/>
      <c r="F1362" s="11"/>
      <c r="G1362" s="11"/>
      <c r="H1362" s="11"/>
      <c r="I1362" s="11"/>
    </row>
    <row r="1363" spans="1:19" x14ac:dyDescent="0.2">
      <c r="A1363" s="83"/>
      <c r="B1363" s="83"/>
      <c r="C1363" s="9"/>
      <c r="D1363" s="9"/>
      <c r="E1363" s="9"/>
      <c r="F1363" s="11"/>
      <c r="G1363" s="11"/>
      <c r="H1363" s="11"/>
      <c r="I1363" s="11"/>
    </row>
    <row r="1364" spans="1:19" x14ac:dyDescent="0.2">
      <c r="A1364" s="83"/>
      <c r="B1364" s="83"/>
      <c r="C1364" s="9"/>
      <c r="D1364" s="9"/>
      <c r="E1364" s="9"/>
      <c r="F1364" s="11"/>
      <c r="G1364" s="11"/>
      <c r="H1364" s="11"/>
      <c r="I1364" s="11"/>
    </row>
    <row r="1365" spans="1:19" x14ac:dyDescent="0.2">
      <c r="A1365" s="83"/>
      <c r="B1365" s="83"/>
      <c r="C1365" s="9"/>
      <c r="D1365" s="9"/>
      <c r="E1365" s="9"/>
      <c r="F1365" s="11"/>
      <c r="G1365" s="11"/>
      <c r="H1365" s="11"/>
      <c r="I1365" s="11"/>
    </row>
    <row r="1366" spans="1:19" x14ac:dyDescent="0.2">
      <c r="A1366" s="83"/>
      <c r="B1366" s="83"/>
      <c r="C1366" s="9"/>
      <c r="D1366" s="9"/>
      <c r="E1366" s="9"/>
      <c r="F1366" s="11"/>
      <c r="G1366" s="11"/>
      <c r="H1366" s="11"/>
      <c r="I1366" s="11"/>
    </row>
    <row r="1367" spans="1:19" x14ac:dyDescent="0.2">
      <c r="A1367" s="83"/>
      <c r="B1367" s="83"/>
      <c r="C1367" s="9"/>
      <c r="D1367" s="9"/>
      <c r="E1367" s="9"/>
      <c r="F1367" s="11"/>
      <c r="G1367" s="11"/>
      <c r="H1367" s="11"/>
      <c r="I1367" s="11"/>
    </row>
    <row r="1368" spans="1:19" x14ac:dyDescent="0.2">
      <c r="A1368" s="83"/>
      <c r="B1368" s="83"/>
      <c r="C1368" s="9"/>
      <c r="D1368" s="9"/>
      <c r="E1368" s="9"/>
      <c r="F1368" s="11"/>
      <c r="G1368" s="11"/>
      <c r="H1368" s="11"/>
      <c r="I1368" s="11"/>
    </row>
    <row r="1369" spans="1:19" x14ac:dyDescent="0.2">
      <c r="A1369" s="83"/>
      <c r="B1369" s="83"/>
      <c r="C1369" s="9"/>
      <c r="D1369" s="9"/>
      <c r="E1369" s="9"/>
      <c r="F1369" s="11"/>
      <c r="G1369" s="11"/>
      <c r="H1369" s="11"/>
      <c r="I1369" s="11"/>
    </row>
    <row r="1370" spans="1:19" x14ac:dyDescent="0.2">
      <c r="A1370" s="83"/>
      <c r="B1370" s="83"/>
      <c r="C1370" s="9"/>
      <c r="D1370" s="9"/>
      <c r="E1370" s="9"/>
      <c r="F1370" s="11"/>
      <c r="G1370" s="11"/>
      <c r="H1370" s="11"/>
      <c r="I1370" s="11"/>
    </row>
    <row r="1371" spans="1:19" x14ac:dyDescent="0.2">
      <c r="A1371" s="83"/>
      <c r="B1371" s="83"/>
      <c r="C1371" s="9"/>
      <c r="D1371" s="9"/>
      <c r="E1371" s="9"/>
      <c r="F1371" s="11"/>
      <c r="G1371" s="11"/>
      <c r="H1371" s="11"/>
      <c r="I1371" s="11"/>
    </row>
    <row r="1372" spans="1:19" x14ac:dyDescent="0.2">
      <c r="A1372" s="83"/>
      <c r="B1372" s="83"/>
      <c r="C1372" s="9"/>
      <c r="D1372" s="9"/>
      <c r="E1372" s="9"/>
      <c r="F1372" s="11"/>
      <c r="G1372" s="11"/>
      <c r="H1372" s="11"/>
      <c r="I1372" s="11"/>
    </row>
    <row r="1373" spans="1:19" x14ac:dyDescent="0.2">
      <c r="A1373" s="83"/>
      <c r="B1373" s="83"/>
      <c r="C1373" s="9"/>
      <c r="D1373" s="9"/>
      <c r="E1373" s="9"/>
      <c r="F1373" s="11"/>
      <c r="G1373" s="11"/>
      <c r="H1373" s="11"/>
      <c r="I1373" s="11"/>
    </row>
    <row r="1374" spans="1:19" x14ac:dyDescent="0.2">
      <c r="A1374" s="83"/>
      <c r="B1374" s="83"/>
      <c r="C1374" s="9"/>
      <c r="D1374" s="9"/>
      <c r="E1374" s="9"/>
      <c r="F1374" s="11"/>
      <c r="G1374" s="11"/>
      <c r="H1374" s="11"/>
      <c r="I1374" s="11"/>
    </row>
    <row r="1375" spans="1:19" x14ac:dyDescent="0.2">
      <c r="A1375" s="83"/>
      <c r="B1375" s="83"/>
      <c r="C1375" s="9"/>
      <c r="D1375" s="9"/>
      <c r="E1375" s="9"/>
      <c r="F1375" s="11"/>
      <c r="G1375" s="11"/>
      <c r="H1375" s="11"/>
      <c r="I1375" s="11"/>
    </row>
    <row r="1376" spans="1:19" x14ac:dyDescent="0.2">
      <c r="A1376" s="83"/>
      <c r="B1376" s="83"/>
      <c r="C1376" s="9"/>
      <c r="D1376" s="9"/>
      <c r="E1376" s="9"/>
      <c r="F1376" s="11"/>
      <c r="G1376" s="11"/>
      <c r="H1376" s="11"/>
      <c r="I1376" s="11"/>
    </row>
    <row r="1377" spans="1:19" x14ac:dyDescent="0.2">
      <c r="A1377" s="83"/>
      <c r="B1377" s="83"/>
      <c r="C1377" s="9"/>
      <c r="D1377" s="9"/>
      <c r="E1377" s="9"/>
      <c r="F1377" s="11"/>
      <c r="G1377" s="11"/>
      <c r="H1377" s="11"/>
      <c r="I1377" s="11"/>
    </row>
    <row r="1378" spans="1:19" x14ac:dyDescent="0.2">
      <c r="A1378" s="83"/>
      <c r="B1378" s="83"/>
      <c r="C1378" s="9"/>
      <c r="D1378" s="9"/>
      <c r="E1378" s="9"/>
      <c r="F1378" s="11"/>
      <c r="G1378" s="11"/>
      <c r="H1378" s="11"/>
      <c r="I1378" s="11"/>
    </row>
    <row r="1379" spans="1:19" x14ac:dyDescent="0.2">
      <c r="A1379" s="83"/>
      <c r="B1379" s="83"/>
      <c r="C1379" s="9"/>
      <c r="D1379" s="9"/>
      <c r="E1379" s="9"/>
      <c r="F1379" s="11"/>
      <c r="G1379" s="11"/>
      <c r="H1379" s="11"/>
      <c r="I1379" s="11"/>
    </row>
    <row r="1380" spans="1:19" x14ac:dyDescent="0.2">
      <c r="A1380" s="1" t="s">
        <v>0</v>
      </c>
      <c r="B1380" s="1"/>
      <c r="C1380" s="1"/>
      <c r="D1380" s="2"/>
      <c r="E1380" s="3" t="s">
        <v>423</v>
      </c>
      <c r="F1380" s="3"/>
      <c r="G1380" s="3"/>
      <c r="H1380" s="3"/>
      <c r="I1380" s="3"/>
      <c r="J1380" s="3"/>
      <c r="K1380" s="3"/>
      <c r="L1380" s="4"/>
      <c r="M1380" s="5"/>
      <c r="N1380" s="6" t="s">
        <v>2</v>
      </c>
      <c r="O1380" s="6"/>
      <c r="P1380" s="6"/>
      <c r="Q1380" s="6"/>
      <c r="R1380" s="6"/>
      <c r="S1380" s="6"/>
    </row>
    <row r="1381" spans="1:19" ht="39.75" customHeight="1" x14ac:dyDescent="0.2">
      <c r="A1381" s="8" t="s">
        <v>3</v>
      </c>
      <c r="B1381" s="8"/>
      <c r="C1381" s="8"/>
      <c r="D1381" s="2"/>
      <c r="E1381" s="2"/>
      <c r="F1381" s="9"/>
      <c r="G1381" s="10"/>
      <c r="H1381" s="11"/>
      <c r="I1381" s="11"/>
      <c r="J1381" s="5"/>
      <c r="K1381" s="5"/>
      <c r="L1381" s="4"/>
      <c r="N1381" s="12" t="s">
        <v>4</v>
      </c>
      <c r="O1381" s="12"/>
      <c r="P1381" s="12"/>
      <c r="Q1381" s="12"/>
      <c r="R1381" s="12"/>
      <c r="S1381" s="12"/>
    </row>
    <row r="1382" spans="1:19" x14ac:dyDescent="0.2">
      <c r="A1382" s="2"/>
      <c r="B1382" s="2"/>
      <c r="C1382" s="2"/>
      <c r="D1382" s="2"/>
      <c r="E1382" s="3" t="s">
        <v>5</v>
      </c>
      <c r="F1382" s="3"/>
      <c r="G1382" s="3"/>
      <c r="H1382" s="3"/>
      <c r="I1382" s="3"/>
      <c r="J1382" s="3"/>
      <c r="K1382" s="3"/>
      <c r="L1382" s="3"/>
      <c r="M1382" s="5"/>
      <c r="N1382" s="13"/>
      <c r="O1382" s="13"/>
      <c r="P1382" s="13"/>
      <c r="Q1382" s="14"/>
      <c r="R1382" s="15"/>
      <c r="S1382" s="16"/>
    </row>
    <row r="1383" spans="1:19" x14ac:dyDescent="0.2">
      <c r="A1383" s="3" t="s">
        <v>132</v>
      </c>
      <c r="B1383" s="3"/>
      <c r="C1383" s="3"/>
      <c r="D1383" s="3"/>
      <c r="E1383" s="2"/>
      <c r="F1383" s="9" t="s">
        <v>7</v>
      </c>
      <c r="G1383" s="9"/>
      <c r="H1383" s="9"/>
      <c r="I1383" s="9"/>
      <c r="J1383" s="5"/>
      <c r="K1383" s="5"/>
      <c r="L1383" s="4"/>
      <c r="M1383" s="5"/>
      <c r="N1383" s="17" t="s">
        <v>8</v>
      </c>
      <c r="O1383" s="17"/>
      <c r="P1383" s="17"/>
      <c r="Q1383" s="17"/>
      <c r="R1383" s="17"/>
      <c r="S1383" s="17"/>
    </row>
    <row r="1384" spans="1:19" x14ac:dyDescent="0.2">
      <c r="A1384" s="9"/>
      <c r="B1384" s="9"/>
      <c r="C1384" s="9"/>
      <c r="D1384" s="9"/>
      <c r="E1384" s="9"/>
      <c r="F1384" s="9"/>
      <c r="G1384" s="11"/>
      <c r="H1384" s="11"/>
      <c r="I1384" s="11"/>
      <c r="J1384" s="5"/>
      <c r="K1384" s="5"/>
      <c r="L1384" s="4"/>
      <c r="M1384" s="5"/>
      <c r="N1384" s="20"/>
      <c r="O1384" s="21"/>
      <c r="P1384" s="20"/>
      <c r="Q1384" s="20"/>
      <c r="R1384" s="20"/>
      <c r="S1384" s="4"/>
    </row>
    <row r="1385" spans="1:19" x14ac:dyDescent="0.2">
      <c r="A1385" s="9"/>
      <c r="B1385" s="9"/>
      <c r="C1385" s="9"/>
      <c r="D1385" s="9"/>
      <c r="E1385" s="9"/>
      <c r="F1385" s="2" t="s">
        <v>9</v>
      </c>
      <c r="G1385" s="9"/>
      <c r="H1385" s="9"/>
      <c r="I1385" s="9"/>
      <c r="J1385" s="9"/>
      <c r="K1385" s="5"/>
      <c r="L1385" s="4"/>
      <c r="M1385" s="5"/>
      <c r="N1385" s="4" t="s">
        <v>10</v>
      </c>
      <c r="O1385" s="5"/>
      <c r="P1385" s="4"/>
      <c r="Q1385" s="4"/>
      <c r="R1385" s="4"/>
      <c r="S1385" s="4"/>
    </row>
    <row r="1386" spans="1:19" x14ac:dyDescent="0.2">
      <c r="A1386" s="9"/>
      <c r="B1386" s="9"/>
      <c r="C1386" s="9"/>
      <c r="D1386" s="9"/>
      <c r="E1386" s="9"/>
      <c r="F1386" s="9"/>
      <c r="G1386" s="11"/>
      <c r="H1386" s="11"/>
      <c r="I1386" s="11"/>
      <c r="J1386" s="5"/>
      <c r="K1386" s="5"/>
      <c r="L1386" s="4"/>
      <c r="M1386" s="5"/>
      <c r="N1386" s="4" t="s">
        <v>11</v>
      </c>
      <c r="O1386" s="5"/>
      <c r="P1386" s="4"/>
      <c r="Q1386" s="4"/>
      <c r="R1386" s="16" t="s">
        <v>12</v>
      </c>
      <c r="S1386" s="4"/>
    </row>
    <row r="1387" spans="1:19" x14ac:dyDescent="0.2">
      <c r="A1387" s="9"/>
      <c r="B1387" s="9"/>
      <c r="C1387" s="9"/>
      <c r="D1387" s="9"/>
      <c r="E1387" s="9"/>
      <c r="F1387" s="9"/>
      <c r="G1387" s="11"/>
      <c r="H1387" s="11"/>
      <c r="I1387" s="11"/>
      <c r="J1387" s="5"/>
      <c r="K1387" s="5"/>
      <c r="L1387" s="4"/>
      <c r="M1387" s="5"/>
      <c r="N1387" s="23" t="s">
        <v>421</v>
      </c>
      <c r="O1387" s="23"/>
      <c r="P1387" s="23"/>
      <c r="Q1387" s="23"/>
      <c r="R1387" s="23"/>
      <c r="S1387" s="23"/>
    </row>
    <row r="1388" spans="1:19" ht="24" customHeight="1" x14ac:dyDescent="0.2">
      <c r="A1388" s="9"/>
      <c r="B1388" s="9"/>
      <c r="C1388" s="9"/>
      <c r="D1388" s="9"/>
      <c r="E1388" s="9"/>
      <c r="F1388" s="9"/>
      <c r="G1388" s="11"/>
      <c r="H1388" s="11"/>
      <c r="I1388" s="11"/>
      <c r="J1388" s="5"/>
      <c r="K1388" s="5"/>
      <c r="L1388" s="4"/>
      <c r="M1388" s="5"/>
      <c r="N1388" s="23"/>
      <c r="O1388" s="23"/>
      <c r="P1388" s="23"/>
      <c r="Q1388" s="23"/>
      <c r="R1388" s="23"/>
      <c r="S1388" s="23"/>
    </row>
    <row r="1389" spans="1:19" x14ac:dyDescent="0.2">
      <c r="A1389" s="9"/>
      <c r="B1389" s="9"/>
      <c r="C1389" s="9"/>
      <c r="D1389" s="9"/>
      <c r="E1389" s="9"/>
      <c r="F1389" s="9"/>
      <c r="G1389" s="11"/>
      <c r="H1389" s="11"/>
      <c r="I1389" s="11"/>
      <c r="J1389" s="5"/>
      <c r="K1389" s="5"/>
      <c r="L1389" s="4"/>
      <c r="M1389" s="5"/>
      <c r="N1389" s="23" t="s">
        <v>14</v>
      </c>
      <c r="O1389" s="23"/>
      <c r="P1389" s="23"/>
      <c r="Q1389" s="23"/>
      <c r="R1389" s="24">
        <v>1</v>
      </c>
      <c r="S1389" s="4"/>
    </row>
    <row r="1390" spans="1:19" x14ac:dyDescent="0.2">
      <c r="A1390" s="9"/>
      <c r="B1390" s="9"/>
      <c r="C1390" s="9"/>
      <c r="D1390" s="9"/>
      <c r="E1390" s="9"/>
      <c r="F1390" s="9"/>
      <c r="G1390" s="11"/>
      <c r="H1390" s="11"/>
      <c r="I1390" s="11"/>
      <c r="J1390" s="5"/>
      <c r="K1390" s="5"/>
      <c r="L1390" s="4"/>
      <c r="M1390" s="5"/>
      <c r="N1390" s="4" t="s">
        <v>15</v>
      </c>
      <c r="O1390" s="5"/>
      <c r="P1390" s="4"/>
      <c r="Q1390" s="4"/>
      <c r="R1390" s="171">
        <v>4</v>
      </c>
      <c r="S1390" s="4"/>
    </row>
    <row r="1391" spans="1:19" x14ac:dyDescent="0.2">
      <c r="A1391" s="9"/>
      <c r="B1391" s="9"/>
      <c r="C1391" s="9"/>
      <c r="D1391" s="9"/>
      <c r="E1391" s="9"/>
      <c r="F1391" s="9"/>
      <c r="G1391" s="11"/>
      <c r="H1391" s="11"/>
      <c r="I1391" s="11"/>
      <c r="J1391" s="5"/>
      <c r="K1391" s="5"/>
      <c r="L1391" s="4"/>
      <c r="M1391" s="5"/>
      <c r="N1391" s="4" t="s">
        <v>16</v>
      </c>
      <c r="O1391" s="5"/>
      <c r="P1391" s="4"/>
      <c r="Q1391" s="4"/>
      <c r="R1391" s="16">
        <v>21</v>
      </c>
      <c r="S1391" s="4"/>
    </row>
    <row r="1392" spans="1:19" x14ac:dyDescent="0.2">
      <c r="A1392" s="9"/>
      <c r="B1392" s="9"/>
      <c r="C1392" s="9"/>
      <c r="D1392" s="9"/>
      <c r="E1392" s="9"/>
      <c r="F1392" s="9"/>
      <c r="G1392" s="11"/>
      <c r="H1392" s="11"/>
      <c r="I1392" s="11"/>
      <c r="J1392" s="5"/>
      <c r="K1392" s="5"/>
      <c r="L1392" s="4"/>
      <c r="M1392" s="5"/>
      <c r="N1392" s="4" t="s">
        <v>17</v>
      </c>
      <c r="O1392" s="5"/>
      <c r="P1392" s="4"/>
      <c r="Q1392" s="4"/>
      <c r="R1392" s="16">
        <v>21</v>
      </c>
      <c r="S1392" s="4"/>
    </row>
    <row r="1393" spans="1:21" x14ac:dyDescent="0.2">
      <c r="A1393" s="9"/>
      <c r="B1393" s="9"/>
      <c r="C1393" s="9"/>
      <c r="D1393" s="9"/>
      <c r="E1393" s="9"/>
      <c r="F1393" s="9"/>
      <c r="G1393" s="11"/>
      <c r="H1393" s="11"/>
      <c r="I1393" s="11"/>
      <c r="J1393" s="5"/>
      <c r="K1393" s="5"/>
      <c r="L1393" s="4"/>
      <c r="M1393" s="5"/>
      <c r="N1393" s="4" t="s">
        <v>18</v>
      </c>
      <c r="O1393" s="5"/>
      <c r="P1393" s="4"/>
      <c r="Q1393" s="4"/>
      <c r="R1393" s="16">
        <v>0</v>
      </c>
      <c r="S1393" s="4"/>
    </row>
    <row r="1394" spans="1:21" x14ac:dyDescent="0.2">
      <c r="A1394" s="9"/>
      <c r="B1394" s="9"/>
      <c r="C1394" s="9"/>
      <c r="D1394" s="9"/>
      <c r="E1394" s="9"/>
      <c r="F1394" s="9"/>
      <c r="G1394" s="11"/>
      <c r="H1394" s="11"/>
      <c r="I1394" s="11"/>
      <c r="J1394" s="5"/>
      <c r="K1394" s="5"/>
      <c r="L1394" s="4"/>
      <c r="M1394" s="5"/>
      <c r="N1394" s="4" t="s">
        <v>19</v>
      </c>
      <c r="O1394" s="5"/>
      <c r="P1394" s="4"/>
      <c r="Q1394" s="4"/>
      <c r="R1394" s="16">
        <v>1700</v>
      </c>
      <c r="S1394" s="4"/>
    </row>
    <row r="1395" spans="1:21" ht="12.75" customHeight="1" x14ac:dyDescent="0.2">
      <c r="A1395" s="26" t="s">
        <v>20</v>
      </c>
      <c r="B1395" s="26" t="s">
        <v>21</v>
      </c>
      <c r="C1395" s="26" t="s">
        <v>22</v>
      </c>
      <c r="D1395" s="26" t="s">
        <v>23</v>
      </c>
      <c r="E1395" s="26" t="s">
        <v>24</v>
      </c>
      <c r="F1395" s="26" t="s">
        <v>25</v>
      </c>
      <c r="G1395" s="26" t="s">
        <v>26</v>
      </c>
      <c r="H1395" s="26" t="s">
        <v>27</v>
      </c>
      <c r="I1395" s="26" t="s">
        <v>28</v>
      </c>
      <c r="J1395" s="26" t="s">
        <v>29</v>
      </c>
      <c r="K1395" s="26" t="s">
        <v>30</v>
      </c>
      <c r="L1395" s="26" t="s">
        <v>31</v>
      </c>
      <c r="M1395" s="27" t="s">
        <v>32</v>
      </c>
      <c r="N1395" s="28"/>
      <c r="O1395" s="28"/>
      <c r="P1395" s="28"/>
      <c r="Q1395" s="29"/>
      <c r="R1395" s="30" t="s">
        <v>33</v>
      </c>
      <c r="S1395" s="31" t="s">
        <v>34</v>
      </c>
    </row>
    <row r="1396" spans="1:21" x14ac:dyDescent="0.2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3" t="s">
        <v>35</v>
      </c>
      <c r="N1396" s="30" t="s">
        <v>36</v>
      </c>
      <c r="O1396" s="27" t="s">
        <v>37</v>
      </c>
      <c r="P1396" s="28"/>
      <c r="Q1396" s="29"/>
      <c r="R1396" s="34"/>
      <c r="S1396" s="35"/>
    </row>
    <row r="1397" spans="1:21" ht="108.75" customHeight="1" x14ac:dyDescent="0.2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7"/>
      <c r="N1397" s="38"/>
      <c r="O1397" s="39" t="s">
        <v>38</v>
      </c>
      <c r="P1397" s="40" t="s">
        <v>39</v>
      </c>
      <c r="Q1397" s="41" t="s">
        <v>40</v>
      </c>
      <c r="R1397" s="38"/>
      <c r="S1397" s="35"/>
    </row>
    <row r="1398" spans="1:21" ht="51" x14ac:dyDescent="0.2">
      <c r="A1398" s="42">
        <v>1</v>
      </c>
      <c r="B1398" s="43"/>
      <c r="C1398" s="43" t="s">
        <v>369</v>
      </c>
      <c r="D1398" s="43" t="s">
        <v>42</v>
      </c>
      <c r="E1398" s="43" t="s">
        <v>228</v>
      </c>
      <c r="F1398" s="43" t="s">
        <v>370</v>
      </c>
      <c r="G1398" s="45" t="s">
        <v>371</v>
      </c>
      <c r="H1398" s="46" t="s">
        <v>46</v>
      </c>
      <c r="I1398" s="46">
        <v>87246</v>
      </c>
      <c r="J1398" s="47">
        <f t="shared" ref="J1398:J1411" si="143">I1398/72</f>
        <v>1211.75</v>
      </c>
      <c r="K1398" s="48">
        <v>11.4</v>
      </c>
      <c r="L1398" s="49">
        <f t="shared" ref="L1398:L1409" si="144">J1398*K1398</f>
        <v>13813.95</v>
      </c>
      <c r="M1398" s="49"/>
      <c r="N1398" s="49"/>
      <c r="O1398" s="48"/>
      <c r="P1398" s="49"/>
      <c r="Q1398" s="49"/>
      <c r="R1398" s="49">
        <f t="shared" ref="R1398:R1409" si="145">L1398*10%</f>
        <v>1381.3950000000002</v>
      </c>
      <c r="S1398" s="50">
        <f t="shared" ref="S1398:S1409" si="146">R1398+Q1398+N1398+M1398+L1398</f>
        <v>15195.345000000001</v>
      </c>
    </row>
    <row r="1399" spans="1:21" ht="51" x14ac:dyDescent="0.2">
      <c r="A1399" s="42">
        <v>2</v>
      </c>
      <c r="B1399" s="42"/>
      <c r="C1399" s="43" t="s">
        <v>372</v>
      </c>
      <c r="D1399" s="43" t="s">
        <v>42</v>
      </c>
      <c r="E1399" s="43" t="s">
        <v>228</v>
      </c>
      <c r="F1399" s="43" t="s">
        <v>373</v>
      </c>
      <c r="G1399" s="45" t="s">
        <v>374</v>
      </c>
      <c r="H1399" s="46" t="s">
        <v>46</v>
      </c>
      <c r="I1399" s="46">
        <v>90609</v>
      </c>
      <c r="J1399" s="47">
        <f t="shared" si="143"/>
        <v>1258.4583333333333</v>
      </c>
      <c r="K1399" s="48">
        <v>35.6</v>
      </c>
      <c r="L1399" s="49">
        <f t="shared" si="144"/>
        <v>44801.116666666669</v>
      </c>
      <c r="M1399" s="49"/>
      <c r="N1399" s="49"/>
      <c r="O1399" s="48"/>
      <c r="P1399" s="49"/>
      <c r="Q1399" s="49"/>
      <c r="R1399" s="49">
        <f t="shared" si="145"/>
        <v>4480.1116666666667</v>
      </c>
      <c r="S1399" s="50">
        <f t="shared" si="146"/>
        <v>49281.228333333333</v>
      </c>
    </row>
    <row r="1400" spans="1:21" ht="63.75" x14ac:dyDescent="0.2">
      <c r="A1400" s="42">
        <f>A1399+1</f>
        <v>3</v>
      </c>
      <c r="B1400" s="43"/>
      <c r="C1400" s="43" t="s">
        <v>348</v>
      </c>
      <c r="D1400" s="43" t="s">
        <v>42</v>
      </c>
      <c r="E1400" s="43" t="s">
        <v>349</v>
      </c>
      <c r="F1400" s="43" t="s">
        <v>350</v>
      </c>
      <c r="G1400" s="45" t="s">
        <v>351</v>
      </c>
      <c r="H1400" s="46" t="s">
        <v>46</v>
      </c>
      <c r="I1400" s="46">
        <v>80875</v>
      </c>
      <c r="J1400" s="47">
        <f t="shared" si="143"/>
        <v>1123.2638888888889</v>
      </c>
      <c r="K1400" s="48">
        <v>25</v>
      </c>
      <c r="L1400" s="49">
        <f t="shared" si="144"/>
        <v>28081.597222222223</v>
      </c>
      <c r="M1400" s="59"/>
      <c r="N1400" s="59"/>
      <c r="O1400" s="59"/>
      <c r="P1400" s="48"/>
      <c r="Q1400" s="59"/>
      <c r="R1400" s="49">
        <f t="shared" si="145"/>
        <v>2808.1597222222226</v>
      </c>
      <c r="S1400" s="50">
        <f t="shared" si="146"/>
        <v>30889.756944444445</v>
      </c>
    </row>
    <row r="1401" spans="1:21" s="51" customFormat="1" ht="76.5" x14ac:dyDescent="0.2">
      <c r="A1401" s="42">
        <f t="shared" ref="A1401:A1411" si="147">A1400+1</f>
        <v>4</v>
      </c>
      <c r="B1401" s="43"/>
      <c r="C1401" s="43" t="s">
        <v>156</v>
      </c>
      <c r="D1401" s="43" t="s">
        <v>42</v>
      </c>
      <c r="E1401" s="43" t="s">
        <v>157</v>
      </c>
      <c r="F1401" s="43" t="s">
        <v>158</v>
      </c>
      <c r="G1401" s="45" t="s">
        <v>159</v>
      </c>
      <c r="H1401" s="46" t="s">
        <v>46</v>
      </c>
      <c r="I1401" s="46">
        <v>90609</v>
      </c>
      <c r="J1401" s="47">
        <f t="shared" si="143"/>
        <v>1258.4583333333333</v>
      </c>
      <c r="K1401" s="48">
        <v>5.8</v>
      </c>
      <c r="L1401" s="49">
        <f t="shared" si="144"/>
        <v>7299.0583333333325</v>
      </c>
      <c r="M1401" s="59"/>
      <c r="N1401" s="59"/>
      <c r="O1401" s="59"/>
      <c r="P1401" s="48"/>
      <c r="Q1401" s="59"/>
      <c r="R1401" s="49">
        <f t="shared" si="145"/>
        <v>729.90583333333325</v>
      </c>
      <c r="S1401" s="50">
        <f t="shared" si="146"/>
        <v>8028.9641666666657</v>
      </c>
    </row>
    <row r="1402" spans="1:21" s="51" customFormat="1" ht="51" x14ac:dyDescent="0.2">
      <c r="A1402" s="42">
        <f t="shared" si="147"/>
        <v>5</v>
      </c>
      <c r="B1402" s="42"/>
      <c r="C1402" s="43" t="s">
        <v>62</v>
      </c>
      <c r="D1402" s="43" t="s">
        <v>42</v>
      </c>
      <c r="E1402" s="43" t="s">
        <v>43</v>
      </c>
      <c r="F1402" s="43" t="s">
        <v>206</v>
      </c>
      <c r="G1402" s="45" t="s">
        <v>207</v>
      </c>
      <c r="H1402" s="46" t="s">
        <v>46</v>
      </c>
      <c r="I1402" s="46">
        <v>84061</v>
      </c>
      <c r="J1402" s="47">
        <f t="shared" si="143"/>
        <v>1167.5138888888889</v>
      </c>
      <c r="K1402" s="48">
        <v>5.2</v>
      </c>
      <c r="L1402" s="49">
        <f t="shared" si="144"/>
        <v>6071.072222222223</v>
      </c>
      <c r="M1402" s="59"/>
      <c r="N1402" s="59"/>
      <c r="O1402" s="59"/>
      <c r="P1402" s="48"/>
      <c r="Q1402" s="59"/>
      <c r="R1402" s="49">
        <f t="shared" si="145"/>
        <v>607.10722222222228</v>
      </c>
      <c r="S1402" s="50">
        <f t="shared" si="146"/>
        <v>6678.1794444444449</v>
      </c>
    </row>
    <row r="1403" spans="1:21" ht="49.5" customHeight="1" x14ac:dyDescent="0.2">
      <c r="A1403" s="42">
        <f t="shared" si="147"/>
        <v>6</v>
      </c>
      <c r="B1403" s="43"/>
      <c r="C1403" s="43" t="s">
        <v>384</v>
      </c>
      <c r="D1403" s="43" t="s">
        <v>42</v>
      </c>
      <c r="E1403" s="43" t="s">
        <v>385</v>
      </c>
      <c r="F1403" s="43" t="s">
        <v>386</v>
      </c>
      <c r="G1403" s="45" t="s">
        <v>70</v>
      </c>
      <c r="H1403" s="46" t="s">
        <v>46</v>
      </c>
      <c r="I1403" s="46">
        <v>93971</v>
      </c>
      <c r="J1403" s="47">
        <f t="shared" si="143"/>
        <v>1305.1527777777778</v>
      </c>
      <c r="K1403" s="48">
        <v>5.9</v>
      </c>
      <c r="L1403" s="49">
        <f t="shared" si="144"/>
        <v>7700.4013888888894</v>
      </c>
      <c r="M1403" s="49"/>
      <c r="N1403" s="49"/>
      <c r="O1403" s="49"/>
      <c r="P1403" s="48"/>
      <c r="Q1403" s="49"/>
      <c r="R1403" s="49">
        <f t="shared" si="145"/>
        <v>770.04013888888903</v>
      </c>
      <c r="S1403" s="50">
        <f t="shared" si="146"/>
        <v>8470.4415277777789</v>
      </c>
      <c r="U1403" s="116"/>
    </row>
    <row r="1404" spans="1:21" ht="76.5" x14ac:dyDescent="0.2">
      <c r="A1404" s="42">
        <f t="shared" si="147"/>
        <v>7</v>
      </c>
      <c r="B1404" s="42"/>
      <c r="C1404" s="43" t="s">
        <v>424</v>
      </c>
      <c r="D1404" s="43" t="s">
        <v>42</v>
      </c>
      <c r="E1404" s="43" t="s">
        <v>376</v>
      </c>
      <c r="F1404" s="159" t="s">
        <v>377</v>
      </c>
      <c r="G1404" s="45" t="s">
        <v>104</v>
      </c>
      <c r="H1404" s="46" t="s">
        <v>46</v>
      </c>
      <c r="I1404" s="46">
        <v>77867</v>
      </c>
      <c r="J1404" s="47">
        <f t="shared" si="143"/>
        <v>1081.4861111111111</v>
      </c>
      <c r="K1404" s="48">
        <v>32.200000000000003</v>
      </c>
      <c r="L1404" s="49">
        <f t="shared" si="144"/>
        <v>34823.852777777778</v>
      </c>
      <c r="M1404" s="49"/>
      <c r="N1404" s="49"/>
      <c r="O1404" s="49"/>
      <c r="P1404" s="48"/>
      <c r="Q1404" s="49"/>
      <c r="R1404" s="49">
        <f t="shared" si="145"/>
        <v>3482.3852777777779</v>
      </c>
      <c r="S1404" s="50">
        <f t="shared" si="146"/>
        <v>38306.238055555557</v>
      </c>
    </row>
    <row r="1405" spans="1:21" ht="51" x14ac:dyDescent="0.2">
      <c r="A1405" s="42">
        <f t="shared" si="147"/>
        <v>8</v>
      </c>
      <c r="B1405" s="42"/>
      <c r="C1405" s="43" t="s">
        <v>425</v>
      </c>
      <c r="D1405" s="43" t="s">
        <v>42</v>
      </c>
      <c r="E1405" s="43" t="s">
        <v>94</v>
      </c>
      <c r="F1405" s="43" t="s">
        <v>95</v>
      </c>
      <c r="G1405" s="45" t="s">
        <v>70</v>
      </c>
      <c r="H1405" s="46" t="s">
        <v>46</v>
      </c>
      <c r="I1405" s="46">
        <v>93971</v>
      </c>
      <c r="J1405" s="47">
        <f t="shared" si="143"/>
        <v>1305.1527777777778</v>
      </c>
      <c r="K1405" s="48">
        <v>5.6</v>
      </c>
      <c r="L1405" s="49">
        <f t="shared" si="144"/>
        <v>7308.8555555555549</v>
      </c>
      <c r="M1405" s="49"/>
      <c r="N1405" s="49"/>
      <c r="O1405" s="49"/>
      <c r="P1405" s="48"/>
      <c r="Q1405" s="49"/>
      <c r="R1405" s="49">
        <f t="shared" si="145"/>
        <v>730.88555555555558</v>
      </c>
      <c r="S1405" s="50">
        <f t="shared" si="146"/>
        <v>8039.7411111111105</v>
      </c>
    </row>
    <row r="1406" spans="1:21" s="51" customFormat="1" ht="38.25" x14ac:dyDescent="0.2">
      <c r="A1406" s="42">
        <f t="shared" si="147"/>
        <v>9</v>
      </c>
      <c r="B1406" s="63"/>
      <c r="C1406" s="64" t="s">
        <v>322</v>
      </c>
      <c r="D1406" s="64" t="s">
        <v>42</v>
      </c>
      <c r="E1406" s="64" t="s">
        <v>48</v>
      </c>
      <c r="F1406" s="64" t="s">
        <v>323</v>
      </c>
      <c r="G1406" s="129" t="s">
        <v>324</v>
      </c>
      <c r="H1406" s="85" t="s">
        <v>46</v>
      </c>
      <c r="I1406" s="85">
        <v>90609</v>
      </c>
      <c r="J1406" s="61">
        <f t="shared" si="143"/>
        <v>1258.4583333333333</v>
      </c>
      <c r="K1406" s="61">
        <v>18</v>
      </c>
      <c r="L1406" s="62">
        <f t="shared" si="144"/>
        <v>22652.25</v>
      </c>
      <c r="M1406" s="62"/>
      <c r="N1406" s="62"/>
      <c r="O1406" s="62"/>
      <c r="P1406" s="61"/>
      <c r="Q1406" s="62"/>
      <c r="R1406" s="62">
        <f t="shared" si="145"/>
        <v>2265.2249999999999</v>
      </c>
      <c r="S1406" s="88">
        <f t="shared" si="146"/>
        <v>24917.474999999999</v>
      </c>
    </row>
    <row r="1407" spans="1:21" ht="63.75" x14ac:dyDescent="0.2">
      <c r="A1407" s="42">
        <f t="shared" si="147"/>
        <v>10</v>
      </c>
      <c r="B1407" s="42"/>
      <c r="C1407" s="43" t="s">
        <v>378</v>
      </c>
      <c r="D1407" s="43" t="s">
        <v>42</v>
      </c>
      <c r="E1407" s="43" t="s">
        <v>379</v>
      </c>
      <c r="F1407" s="43" t="s">
        <v>380</v>
      </c>
      <c r="G1407" s="45" t="s">
        <v>381</v>
      </c>
      <c r="H1407" s="46" t="s">
        <v>46</v>
      </c>
      <c r="I1407" s="46">
        <v>90609</v>
      </c>
      <c r="J1407" s="47">
        <f t="shared" si="143"/>
        <v>1258.4583333333333</v>
      </c>
      <c r="K1407" s="48">
        <v>6</v>
      </c>
      <c r="L1407" s="49">
        <f t="shared" si="144"/>
        <v>7550.75</v>
      </c>
      <c r="M1407" s="49"/>
      <c r="N1407" s="49"/>
      <c r="O1407" s="49"/>
      <c r="P1407" s="48"/>
      <c r="Q1407" s="49"/>
      <c r="R1407" s="49">
        <f t="shared" si="145"/>
        <v>755.07500000000005</v>
      </c>
      <c r="S1407" s="50">
        <f t="shared" si="146"/>
        <v>8305.8250000000007</v>
      </c>
    </row>
    <row r="1408" spans="1:21" s="51" customFormat="1" ht="38.25" x14ac:dyDescent="0.2">
      <c r="A1408" s="42">
        <f t="shared" si="147"/>
        <v>11</v>
      </c>
      <c r="B1408" s="43"/>
      <c r="C1408" s="43" t="s">
        <v>333</v>
      </c>
      <c r="D1408" s="43" t="s">
        <v>42</v>
      </c>
      <c r="E1408" s="43" t="s">
        <v>109</v>
      </c>
      <c r="F1408" s="43" t="s">
        <v>112</v>
      </c>
      <c r="G1408" s="45" t="s">
        <v>70</v>
      </c>
      <c r="H1408" s="46" t="s">
        <v>46</v>
      </c>
      <c r="I1408" s="46">
        <v>93971</v>
      </c>
      <c r="J1408" s="48">
        <f t="shared" si="143"/>
        <v>1305.1527777777778</v>
      </c>
      <c r="K1408" s="48"/>
      <c r="L1408" s="49"/>
      <c r="M1408" s="49">
        <v>4424</v>
      </c>
      <c r="N1408" s="49"/>
      <c r="O1408" s="49"/>
      <c r="P1408" s="48"/>
      <c r="Q1408" s="49"/>
      <c r="R1408" s="49"/>
      <c r="S1408" s="50">
        <f t="shared" si="146"/>
        <v>4424</v>
      </c>
    </row>
    <row r="1409" spans="1:20" ht="51" x14ac:dyDescent="0.2">
      <c r="A1409" s="42">
        <f t="shared" si="147"/>
        <v>12</v>
      </c>
      <c r="B1409" s="42"/>
      <c r="C1409" s="43" t="s">
        <v>210</v>
      </c>
      <c r="D1409" s="43" t="s">
        <v>42</v>
      </c>
      <c r="E1409" s="42" t="s">
        <v>74</v>
      </c>
      <c r="F1409" s="43" t="s">
        <v>121</v>
      </c>
      <c r="G1409" s="45" t="s">
        <v>122</v>
      </c>
      <c r="H1409" s="46" t="s">
        <v>46</v>
      </c>
      <c r="I1409" s="46">
        <v>89016</v>
      </c>
      <c r="J1409" s="47">
        <f t="shared" si="143"/>
        <v>1236.3333333333333</v>
      </c>
      <c r="K1409" s="48">
        <v>4.2</v>
      </c>
      <c r="L1409" s="49">
        <f t="shared" si="144"/>
        <v>5192.5999999999995</v>
      </c>
      <c r="M1409" s="49"/>
      <c r="N1409" s="49"/>
      <c r="O1409" s="49"/>
      <c r="P1409" s="48"/>
      <c r="Q1409" s="49"/>
      <c r="R1409" s="49">
        <f t="shared" si="145"/>
        <v>519.26</v>
      </c>
      <c r="S1409" s="50">
        <f t="shared" si="146"/>
        <v>5711.86</v>
      </c>
    </row>
    <row r="1410" spans="1:20" ht="38.25" x14ac:dyDescent="0.2">
      <c r="A1410" s="42">
        <f t="shared" si="147"/>
        <v>13</v>
      </c>
      <c r="B1410" s="42"/>
      <c r="C1410" s="43" t="s">
        <v>62</v>
      </c>
      <c r="D1410" s="43" t="s">
        <v>42</v>
      </c>
      <c r="E1410" s="43" t="s">
        <v>94</v>
      </c>
      <c r="F1410" s="43" t="s">
        <v>214</v>
      </c>
      <c r="G1410" s="45" t="s">
        <v>70</v>
      </c>
      <c r="H1410" s="46" t="s">
        <v>46</v>
      </c>
      <c r="I1410" s="46">
        <v>93971</v>
      </c>
      <c r="J1410" s="47">
        <f t="shared" si="143"/>
        <v>1305.1527777777778</v>
      </c>
      <c r="K1410" s="61">
        <v>5.2</v>
      </c>
      <c r="L1410" s="49">
        <f>J1410*K1410</f>
        <v>6786.7944444444447</v>
      </c>
      <c r="M1410" s="62"/>
      <c r="N1410" s="62"/>
      <c r="O1410" s="62"/>
      <c r="P1410" s="61"/>
      <c r="Q1410" s="62"/>
      <c r="R1410" s="49">
        <f>L1410*10%</f>
        <v>678.67944444444447</v>
      </c>
      <c r="S1410" s="50">
        <f>R1410+Q1410+N1410+M1410+L1410</f>
        <v>7465.4738888888896</v>
      </c>
    </row>
    <row r="1411" spans="1:20" ht="26.25" thickBot="1" x14ac:dyDescent="0.25">
      <c r="A1411" s="42">
        <f t="shared" si="147"/>
        <v>14</v>
      </c>
      <c r="B1411" s="63"/>
      <c r="C1411" s="102" t="s">
        <v>124</v>
      </c>
      <c r="D1411" s="103" t="s">
        <v>42</v>
      </c>
      <c r="E1411" s="102"/>
      <c r="F1411" s="102"/>
      <c r="G1411" s="65" t="s">
        <v>125</v>
      </c>
      <c r="H1411" s="66" t="s">
        <v>46</v>
      </c>
      <c r="I1411" s="66">
        <v>85653</v>
      </c>
      <c r="J1411" s="47">
        <f t="shared" si="143"/>
        <v>1189.625</v>
      </c>
      <c r="K1411" s="61">
        <v>9.9</v>
      </c>
      <c r="L1411" s="49">
        <f>J1411*K1411</f>
        <v>11777.2875</v>
      </c>
      <c r="M1411" s="62"/>
      <c r="N1411" s="62"/>
      <c r="O1411" s="62"/>
      <c r="P1411" s="61"/>
      <c r="Q1411" s="62"/>
      <c r="R1411" s="49">
        <f>L1411*10%</f>
        <v>1177.72875</v>
      </c>
      <c r="S1411" s="50">
        <f>R1411+Q1411+N1411+M1411+L1411</f>
        <v>12955.016250000001</v>
      </c>
    </row>
    <row r="1412" spans="1:20" ht="13.5" thickBot="1" x14ac:dyDescent="0.25">
      <c r="A1412" s="155" t="s">
        <v>126</v>
      </c>
      <c r="B1412" s="156"/>
      <c r="C1412" s="157"/>
      <c r="D1412" s="157"/>
      <c r="E1412" s="157"/>
      <c r="F1412" s="157"/>
      <c r="G1412" s="163"/>
      <c r="H1412" s="163"/>
      <c r="I1412" s="163"/>
      <c r="J1412" s="164"/>
      <c r="K1412" s="164">
        <f>SUM(K1398:K1411)</f>
        <v>169.99999999999997</v>
      </c>
      <c r="L1412" s="165">
        <f>SUM(L1398:L1411)</f>
        <v>203859.58611111113</v>
      </c>
      <c r="M1412" s="165">
        <f>SUM(M1398:M1411)</f>
        <v>4424</v>
      </c>
      <c r="N1412" s="165">
        <f>SUM(N1402:N1411)</f>
        <v>0</v>
      </c>
      <c r="O1412" s="165"/>
      <c r="P1412" s="164">
        <f>SUM(P1398:P1411)</f>
        <v>0</v>
      </c>
      <c r="Q1412" s="165">
        <f>SUM(Q1398:Q1411)</f>
        <v>0</v>
      </c>
      <c r="R1412" s="165">
        <f>SUM(R1398:R1411)</f>
        <v>20385.958611111113</v>
      </c>
      <c r="S1412" s="74">
        <f>SUM(S1398:S1411)</f>
        <v>228669.5447222222</v>
      </c>
      <c r="T1412" s="75"/>
    </row>
    <row r="1413" spans="1:20" x14ac:dyDescent="0.2">
      <c r="A1413" s="83"/>
      <c r="B1413" s="83"/>
      <c r="C1413" s="83"/>
      <c r="D1413" s="83"/>
      <c r="E1413" s="83"/>
      <c r="F1413" s="83"/>
    </row>
    <row r="1414" spans="1:20" x14ac:dyDescent="0.2">
      <c r="A1414" s="83"/>
      <c r="B1414" s="83"/>
      <c r="C1414" s="83"/>
      <c r="D1414" s="83"/>
      <c r="E1414" s="83"/>
      <c r="F1414" s="83"/>
      <c r="R1414" s="137">
        <f>R1392/R1391*100</f>
        <v>100</v>
      </c>
      <c r="S1414" s="138">
        <f>S1412*R1414%</f>
        <v>228669.5447222222</v>
      </c>
    </row>
    <row r="1415" spans="1:20" x14ac:dyDescent="0.2">
      <c r="A1415" s="83"/>
      <c r="B1415" s="83"/>
      <c r="C1415" s="83"/>
      <c r="D1415" s="83"/>
      <c r="E1415" s="83"/>
      <c r="F1415" s="83"/>
      <c r="R1415" s="124">
        <f>R1393/R1391*100</f>
        <v>0</v>
      </c>
      <c r="S1415" s="125">
        <f>S1412*R1415%</f>
        <v>0</v>
      </c>
    </row>
    <row r="1416" spans="1:20" x14ac:dyDescent="0.2">
      <c r="A1416" s="83"/>
      <c r="B1416" s="83"/>
      <c r="C1416" s="9" t="s">
        <v>127</v>
      </c>
      <c r="D1416" s="9"/>
      <c r="E1416" s="9"/>
      <c r="F1416" s="9"/>
      <c r="G1416" s="11"/>
      <c r="H1416" s="11"/>
      <c r="I1416" s="11"/>
      <c r="R1416" s="4">
        <f>SUM(R1414:R1415)</f>
        <v>100</v>
      </c>
      <c r="S1416" s="125">
        <f>SUM(S1414:S1415)</f>
        <v>228669.5447222222</v>
      </c>
    </row>
    <row r="1417" spans="1:20" x14ac:dyDescent="0.2">
      <c r="A1417" s="83"/>
      <c r="B1417" s="83"/>
      <c r="C1417" s="9"/>
      <c r="D1417" s="9"/>
      <c r="E1417" s="9"/>
      <c r="F1417" s="9"/>
      <c r="G1417" s="11"/>
      <c r="H1417" s="11"/>
      <c r="I1417" s="11"/>
      <c r="R1417" s="4"/>
      <c r="S1417" s="4"/>
    </row>
    <row r="1418" spans="1:20" x14ac:dyDescent="0.2">
      <c r="A1418" s="83"/>
      <c r="B1418" s="83"/>
      <c r="C1418" s="9" t="s">
        <v>216</v>
      </c>
      <c r="D1418" s="9"/>
      <c r="E1418" s="9"/>
      <c r="F1418" s="11"/>
      <c r="G1418" s="11"/>
      <c r="H1418" s="11"/>
      <c r="I1418" s="11"/>
    </row>
    <row r="1419" spans="1:20" x14ac:dyDescent="0.2">
      <c r="A1419" s="83"/>
      <c r="B1419" s="83"/>
      <c r="C1419" s="83"/>
      <c r="D1419" s="83"/>
      <c r="E1419" s="83"/>
      <c r="F1419" s="83"/>
    </row>
    <row r="1424" spans="1:20" x14ac:dyDescent="0.2">
      <c r="A1424" s="1" t="s">
        <v>0</v>
      </c>
      <c r="B1424" s="1"/>
      <c r="C1424" s="1"/>
      <c r="D1424" s="2"/>
      <c r="E1424" s="127" t="s">
        <v>426</v>
      </c>
      <c r="F1424" s="127"/>
      <c r="G1424" s="127"/>
      <c r="H1424" s="127"/>
      <c r="I1424" s="127"/>
      <c r="J1424" s="127"/>
      <c r="K1424" s="127"/>
      <c r="L1424" s="4"/>
      <c r="M1424" s="5"/>
      <c r="N1424" s="6" t="s">
        <v>2</v>
      </c>
      <c r="O1424" s="6"/>
      <c r="P1424" s="6"/>
      <c r="Q1424" s="6"/>
      <c r="R1424" s="6"/>
      <c r="S1424" s="6"/>
    </row>
    <row r="1425" spans="1:19" x14ac:dyDescent="0.2">
      <c r="A1425" s="8" t="s">
        <v>3</v>
      </c>
      <c r="B1425" s="8"/>
      <c r="C1425" s="8"/>
      <c r="D1425" s="2"/>
      <c r="E1425" s="2"/>
      <c r="F1425" s="9"/>
      <c r="G1425" s="10"/>
      <c r="H1425" s="11"/>
      <c r="I1425" s="11"/>
      <c r="J1425" s="5"/>
      <c r="K1425" s="5"/>
      <c r="L1425" s="4"/>
      <c r="N1425" s="8" t="s">
        <v>4</v>
      </c>
      <c r="O1425" s="8"/>
      <c r="P1425" s="8"/>
      <c r="Q1425" s="8"/>
      <c r="R1425" s="8"/>
      <c r="S1425" s="8"/>
    </row>
    <row r="1426" spans="1:19" x14ac:dyDescent="0.2">
      <c r="A1426" s="2"/>
      <c r="B1426" s="2"/>
      <c r="C1426" s="2"/>
      <c r="D1426" s="2"/>
      <c r="E1426" s="3" t="s">
        <v>5</v>
      </c>
      <c r="F1426" s="3"/>
      <c r="G1426" s="3"/>
      <c r="H1426" s="3"/>
      <c r="I1426" s="3"/>
      <c r="J1426" s="3"/>
      <c r="K1426" s="3"/>
      <c r="L1426" s="3"/>
      <c r="M1426" s="5"/>
      <c r="N1426" s="13"/>
      <c r="O1426" s="13"/>
      <c r="P1426" s="13"/>
      <c r="Q1426" s="14"/>
      <c r="R1426" s="15"/>
      <c r="S1426" s="16"/>
    </row>
    <row r="1427" spans="1:19" x14ac:dyDescent="0.2">
      <c r="A1427" s="3" t="s">
        <v>6</v>
      </c>
      <c r="B1427" s="3"/>
      <c r="C1427" s="3"/>
      <c r="D1427" s="3"/>
      <c r="E1427" s="2"/>
      <c r="F1427" s="9" t="s">
        <v>7</v>
      </c>
      <c r="G1427" s="9"/>
      <c r="H1427" s="9"/>
      <c r="I1427" s="9"/>
      <c r="J1427" s="5"/>
      <c r="K1427" s="5"/>
      <c r="L1427" s="4"/>
      <c r="M1427" s="5"/>
      <c r="N1427" s="17" t="s">
        <v>8</v>
      </c>
      <c r="O1427" s="17"/>
      <c r="P1427" s="17"/>
      <c r="Q1427" s="17"/>
      <c r="R1427" s="17"/>
      <c r="S1427" s="17"/>
    </row>
    <row r="1428" spans="1:19" x14ac:dyDescent="0.2">
      <c r="A1428" s="9"/>
      <c r="B1428" s="9"/>
      <c r="C1428" s="9"/>
      <c r="D1428" s="9"/>
      <c r="E1428" s="9"/>
      <c r="F1428" s="9"/>
      <c r="G1428" s="11"/>
      <c r="H1428" s="11"/>
      <c r="I1428" s="11"/>
      <c r="J1428" s="5"/>
      <c r="K1428" s="5"/>
      <c r="L1428" s="4"/>
      <c r="M1428" s="5"/>
      <c r="N1428" s="20"/>
      <c r="O1428" s="21"/>
      <c r="P1428" s="20"/>
      <c r="Q1428" s="20"/>
      <c r="R1428" s="20"/>
      <c r="S1428" s="4"/>
    </row>
    <row r="1429" spans="1:19" x14ac:dyDescent="0.2">
      <c r="A1429" s="9"/>
      <c r="B1429" s="9"/>
      <c r="C1429" s="9"/>
      <c r="D1429" s="9"/>
      <c r="E1429" s="9"/>
      <c r="F1429" s="2" t="s">
        <v>9</v>
      </c>
      <c r="G1429" s="9"/>
      <c r="H1429" s="9"/>
      <c r="I1429" s="9"/>
      <c r="J1429" s="9"/>
      <c r="K1429" s="5"/>
      <c r="L1429" s="4"/>
      <c r="M1429" s="5"/>
      <c r="N1429" s="4" t="s">
        <v>10</v>
      </c>
      <c r="O1429" s="5"/>
      <c r="P1429" s="4"/>
      <c r="Q1429" s="4"/>
      <c r="R1429" s="4"/>
      <c r="S1429" s="4"/>
    </row>
    <row r="1430" spans="1:19" x14ac:dyDescent="0.2">
      <c r="A1430" s="9"/>
      <c r="B1430" s="9"/>
      <c r="C1430" s="9"/>
      <c r="D1430" s="9"/>
      <c r="E1430" s="9"/>
      <c r="F1430" s="9"/>
      <c r="G1430" s="11"/>
      <c r="H1430" s="11"/>
      <c r="I1430" s="11"/>
      <c r="J1430" s="5"/>
      <c r="K1430" s="5"/>
      <c r="L1430" s="4"/>
      <c r="M1430" s="5"/>
      <c r="N1430" s="4" t="s">
        <v>11</v>
      </c>
      <c r="O1430" s="5"/>
      <c r="P1430" s="4"/>
      <c r="Q1430" s="4"/>
      <c r="R1430" s="16" t="s">
        <v>12</v>
      </c>
      <c r="S1430" s="4"/>
    </row>
    <row r="1431" spans="1:19" ht="49.5" customHeight="1" x14ac:dyDescent="0.2">
      <c r="A1431" s="9"/>
      <c r="B1431" s="9"/>
      <c r="C1431" s="9"/>
      <c r="D1431" s="9"/>
      <c r="E1431" s="9"/>
      <c r="F1431" s="9"/>
      <c r="G1431" s="11"/>
      <c r="H1431" s="11"/>
      <c r="I1431" s="11"/>
      <c r="J1431" s="5"/>
      <c r="K1431" s="5"/>
      <c r="L1431" s="4"/>
      <c r="M1431" s="5"/>
      <c r="N1431" s="22" t="s">
        <v>427</v>
      </c>
      <c r="O1431" s="22"/>
      <c r="P1431" s="22"/>
      <c r="Q1431" s="22"/>
      <c r="R1431" s="22"/>
      <c r="S1431" s="22"/>
    </row>
    <row r="1432" spans="1:19" x14ac:dyDescent="0.2">
      <c r="A1432" s="9"/>
      <c r="B1432" s="9"/>
      <c r="C1432" s="9"/>
      <c r="D1432" s="9"/>
      <c r="E1432" s="9"/>
      <c r="F1432" s="9"/>
      <c r="G1432" s="11"/>
      <c r="H1432" s="11"/>
      <c r="I1432" s="11"/>
      <c r="J1432" s="5"/>
      <c r="K1432" s="5"/>
      <c r="L1432" s="4"/>
      <c r="M1432" s="5"/>
      <c r="N1432" s="22"/>
      <c r="O1432" s="22"/>
      <c r="P1432" s="22"/>
      <c r="Q1432" s="22"/>
      <c r="R1432" s="22"/>
      <c r="S1432" s="22"/>
    </row>
    <row r="1433" spans="1:19" x14ac:dyDescent="0.2">
      <c r="A1433" s="9"/>
      <c r="B1433" s="9"/>
      <c r="C1433" s="9"/>
      <c r="D1433" s="9"/>
      <c r="E1433" s="9"/>
      <c r="F1433" s="9"/>
      <c r="G1433" s="11"/>
      <c r="H1433" s="11"/>
      <c r="I1433" s="11"/>
      <c r="J1433" s="5"/>
      <c r="K1433" s="5"/>
      <c r="L1433" s="4"/>
      <c r="M1433" s="5"/>
      <c r="N1433" s="23" t="s">
        <v>14</v>
      </c>
      <c r="O1433" s="23"/>
      <c r="P1433" s="23"/>
      <c r="Q1433" s="23"/>
      <c r="R1433" s="24">
        <v>1</v>
      </c>
      <c r="S1433" s="4"/>
    </row>
    <row r="1434" spans="1:19" x14ac:dyDescent="0.2">
      <c r="A1434" s="9"/>
      <c r="B1434" s="9"/>
      <c r="C1434" s="9"/>
      <c r="D1434" s="9"/>
      <c r="E1434" s="9"/>
      <c r="F1434" s="9"/>
      <c r="G1434" s="11"/>
      <c r="H1434" s="11"/>
      <c r="I1434" s="11"/>
      <c r="J1434" s="5"/>
      <c r="K1434" s="5"/>
      <c r="L1434" s="4"/>
      <c r="M1434" s="5"/>
      <c r="N1434" s="4" t="s">
        <v>15</v>
      </c>
      <c r="O1434" s="5"/>
      <c r="P1434" s="4"/>
      <c r="Q1434" s="4"/>
      <c r="R1434" s="128">
        <v>1</v>
      </c>
      <c r="S1434" s="4"/>
    </row>
    <row r="1435" spans="1:19" x14ac:dyDescent="0.2">
      <c r="A1435" s="9"/>
      <c r="B1435" s="9"/>
      <c r="C1435" s="9"/>
      <c r="D1435" s="9"/>
      <c r="E1435" s="9"/>
      <c r="F1435" s="9"/>
      <c r="G1435" s="11"/>
      <c r="H1435" s="11"/>
      <c r="I1435" s="11"/>
      <c r="J1435" s="5"/>
      <c r="K1435" s="5"/>
      <c r="L1435" s="4"/>
      <c r="M1435" s="5"/>
      <c r="N1435" s="4" t="s">
        <v>16</v>
      </c>
      <c r="O1435" s="5"/>
      <c r="P1435" s="4"/>
      <c r="Q1435" s="4"/>
      <c r="R1435" s="16">
        <v>20</v>
      </c>
      <c r="S1435" s="4"/>
    </row>
    <row r="1436" spans="1:19" x14ac:dyDescent="0.2">
      <c r="A1436" s="9"/>
      <c r="B1436" s="9"/>
      <c r="C1436" s="9"/>
      <c r="D1436" s="9"/>
      <c r="E1436" s="9"/>
      <c r="F1436" s="9"/>
      <c r="G1436" s="11"/>
      <c r="H1436" s="11"/>
      <c r="I1436" s="11"/>
      <c r="J1436" s="5"/>
      <c r="K1436" s="5"/>
      <c r="L1436" s="4"/>
      <c r="M1436" s="5"/>
      <c r="N1436" s="4" t="s">
        <v>17</v>
      </c>
      <c r="O1436" s="5"/>
      <c r="P1436" s="4"/>
      <c r="Q1436" s="4"/>
      <c r="R1436" s="16">
        <v>20</v>
      </c>
      <c r="S1436" s="4"/>
    </row>
    <row r="1437" spans="1:19" x14ac:dyDescent="0.2">
      <c r="A1437" s="9"/>
      <c r="B1437" s="9"/>
      <c r="C1437" s="9"/>
      <c r="D1437" s="9"/>
      <c r="E1437" s="9"/>
      <c r="F1437" s="9"/>
      <c r="G1437" s="11"/>
      <c r="H1437" s="11"/>
      <c r="I1437" s="11"/>
      <c r="J1437" s="5"/>
      <c r="K1437" s="5"/>
      <c r="L1437" s="4"/>
      <c r="M1437" s="5"/>
      <c r="N1437" s="4" t="s">
        <v>18</v>
      </c>
      <c r="O1437" s="5"/>
      <c r="P1437" s="4"/>
      <c r="Q1437" s="4"/>
      <c r="R1437" s="16">
        <v>0</v>
      </c>
      <c r="S1437" s="4"/>
    </row>
    <row r="1438" spans="1:19" x14ac:dyDescent="0.2">
      <c r="A1438" s="9"/>
      <c r="B1438" s="9"/>
      <c r="C1438" s="9"/>
      <c r="D1438" s="9"/>
      <c r="E1438" s="9"/>
      <c r="F1438" s="9"/>
      <c r="G1438" s="11"/>
      <c r="H1438" s="11"/>
      <c r="I1438" s="11"/>
      <c r="J1438" s="5"/>
      <c r="K1438" s="5"/>
      <c r="L1438" s="4"/>
      <c r="M1438" s="5"/>
      <c r="N1438" s="4" t="s">
        <v>19</v>
      </c>
      <c r="O1438" s="5"/>
      <c r="P1438" s="4"/>
      <c r="Q1438" s="4"/>
      <c r="R1438" s="16">
        <v>851</v>
      </c>
      <c r="S1438" s="4"/>
    </row>
    <row r="1439" spans="1:19" x14ac:dyDescent="0.2">
      <c r="A1439" s="26" t="s">
        <v>20</v>
      </c>
      <c r="B1439" s="26" t="s">
        <v>21</v>
      </c>
      <c r="C1439" s="26" t="s">
        <v>22</v>
      </c>
      <c r="D1439" s="26" t="s">
        <v>23</v>
      </c>
      <c r="E1439" s="26" t="s">
        <v>24</v>
      </c>
      <c r="F1439" s="26" t="s">
        <v>25</v>
      </c>
      <c r="G1439" s="26" t="s">
        <v>26</v>
      </c>
      <c r="H1439" s="26" t="s">
        <v>27</v>
      </c>
      <c r="I1439" s="26" t="s">
        <v>28</v>
      </c>
      <c r="J1439" s="26" t="s">
        <v>29</v>
      </c>
      <c r="K1439" s="26" t="s">
        <v>30</v>
      </c>
      <c r="L1439" s="26" t="s">
        <v>31</v>
      </c>
      <c r="M1439" s="27" t="s">
        <v>32</v>
      </c>
      <c r="N1439" s="28"/>
      <c r="O1439" s="28"/>
      <c r="P1439" s="28"/>
      <c r="Q1439" s="29"/>
      <c r="R1439" s="30" t="s">
        <v>33</v>
      </c>
      <c r="S1439" s="31" t="s">
        <v>34</v>
      </c>
    </row>
    <row r="1440" spans="1:19" x14ac:dyDescent="0.2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3" t="s">
        <v>35</v>
      </c>
      <c r="N1440" s="30" t="s">
        <v>36</v>
      </c>
      <c r="O1440" s="27" t="s">
        <v>37</v>
      </c>
      <c r="P1440" s="28"/>
      <c r="Q1440" s="29"/>
      <c r="R1440" s="34"/>
      <c r="S1440" s="35"/>
    </row>
    <row r="1441" spans="1:19" ht="25.5" x14ac:dyDescent="0.2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7"/>
      <c r="N1441" s="38"/>
      <c r="O1441" s="39" t="s">
        <v>38</v>
      </c>
      <c r="P1441" s="40" t="s">
        <v>39</v>
      </c>
      <c r="Q1441" s="41" t="s">
        <v>40</v>
      </c>
      <c r="R1441" s="38"/>
      <c r="S1441" s="35"/>
    </row>
    <row r="1442" spans="1:19" ht="38.25" x14ac:dyDescent="0.2">
      <c r="A1442" s="42">
        <v>1</v>
      </c>
      <c r="B1442" s="42"/>
      <c r="C1442" s="43" t="s">
        <v>339</v>
      </c>
      <c r="D1442" s="43" t="s">
        <v>42</v>
      </c>
      <c r="E1442" s="43" t="s">
        <v>135</v>
      </c>
      <c r="F1442" s="43" t="s">
        <v>136</v>
      </c>
      <c r="G1442" s="45" t="s">
        <v>70</v>
      </c>
      <c r="H1442" s="46" t="s">
        <v>46</v>
      </c>
      <c r="I1442" s="46">
        <v>93971</v>
      </c>
      <c r="J1442" s="47">
        <f t="shared" ref="J1442:J1449" si="148">I1442/72</f>
        <v>1305.1527777777778</v>
      </c>
      <c r="K1442" s="48">
        <v>7.2</v>
      </c>
      <c r="L1442" s="49">
        <f t="shared" ref="L1442:L1449" si="149">J1442*K1442</f>
        <v>9397.1</v>
      </c>
      <c r="M1442" s="59"/>
      <c r="N1442" s="59"/>
      <c r="O1442" s="59"/>
      <c r="P1442" s="48"/>
      <c r="Q1442" s="49"/>
      <c r="R1442" s="49">
        <f t="shared" ref="R1442:R1449" si="150">L1442*10%</f>
        <v>939.71</v>
      </c>
      <c r="S1442" s="50">
        <f t="shared" ref="S1442:S1449" si="151">R1442+Q1442+N1442+M1442+L1442</f>
        <v>10336.810000000001</v>
      </c>
    </row>
    <row r="1443" spans="1:19" ht="51" x14ac:dyDescent="0.2">
      <c r="A1443" s="42">
        <v>2</v>
      </c>
      <c r="B1443" s="42"/>
      <c r="C1443" s="43" t="s">
        <v>202</v>
      </c>
      <c r="D1443" s="43" t="s">
        <v>42</v>
      </c>
      <c r="E1443" s="43" t="s">
        <v>48</v>
      </c>
      <c r="F1443" s="43" t="s">
        <v>150</v>
      </c>
      <c r="G1443" s="58" t="s">
        <v>151</v>
      </c>
      <c r="H1443" s="46" t="s">
        <v>46</v>
      </c>
      <c r="I1443" s="46">
        <v>84061</v>
      </c>
      <c r="J1443" s="47">
        <f t="shared" si="148"/>
        <v>1167.5138888888889</v>
      </c>
      <c r="K1443" s="48">
        <v>38.700000000000003</v>
      </c>
      <c r="L1443" s="49">
        <f t="shared" si="149"/>
        <v>45182.787500000006</v>
      </c>
      <c r="M1443" s="59"/>
      <c r="N1443" s="59"/>
      <c r="O1443" s="59"/>
      <c r="P1443" s="48"/>
      <c r="Q1443" s="59"/>
      <c r="R1443" s="49">
        <f t="shared" si="150"/>
        <v>4518.2787500000004</v>
      </c>
      <c r="S1443" s="50">
        <f t="shared" si="151"/>
        <v>49701.066250000003</v>
      </c>
    </row>
    <row r="1444" spans="1:19" ht="63.75" x14ac:dyDescent="0.2">
      <c r="A1444" s="42">
        <v>3</v>
      </c>
      <c r="B1444" s="42"/>
      <c r="C1444" s="43" t="s">
        <v>205</v>
      </c>
      <c r="D1444" s="43" t="s">
        <v>42</v>
      </c>
      <c r="E1444" s="44" t="s">
        <v>52</v>
      </c>
      <c r="F1444" s="43" t="s">
        <v>76</v>
      </c>
      <c r="G1444" s="58" t="s">
        <v>77</v>
      </c>
      <c r="H1444" s="46" t="s">
        <v>46</v>
      </c>
      <c r="I1444" s="46">
        <v>92201</v>
      </c>
      <c r="J1444" s="47">
        <f t="shared" si="148"/>
        <v>1280.5694444444443</v>
      </c>
      <c r="K1444" s="48">
        <v>8.4</v>
      </c>
      <c r="L1444" s="49">
        <f t="shared" si="149"/>
        <v>10756.783333333333</v>
      </c>
      <c r="M1444" s="49"/>
      <c r="N1444" s="49"/>
      <c r="O1444" s="49"/>
      <c r="P1444" s="48"/>
      <c r="Q1444" s="49"/>
      <c r="R1444" s="49">
        <f t="shared" si="150"/>
        <v>1075.6783333333333</v>
      </c>
      <c r="S1444" s="50">
        <f t="shared" si="151"/>
        <v>11832.461666666666</v>
      </c>
    </row>
    <row r="1445" spans="1:19" ht="76.5" x14ac:dyDescent="0.2">
      <c r="A1445" s="42">
        <f>A1444+1</f>
        <v>4</v>
      </c>
      <c r="B1445" s="42"/>
      <c r="C1445" s="43" t="s">
        <v>184</v>
      </c>
      <c r="D1445" s="43" t="s">
        <v>42</v>
      </c>
      <c r="E1445" s="43" t="s">
        <v>160</v>
      </c>
      <c r="F1445" s="43" t="s">
        <v>185</v>
      </c>
      <c r="G1445" s="45" t="s">
        <v>186</v>
      </c>
      <c r="H1445" s="46" t="s">
        <v>46</v>
      </c>
      <c r="I1445" s="46">
        <v>87246</v>
      </c>
      <c r="J1445" s="47">
        <f t="shared" si="148"/>
        <v>1211.75</v>
      </c>
      <c r="K1445" s="48">
        <v>4.2</v>
      </c>
      <c r="L1445" s="49">
        <f t="shared" si="149"/>
        <v>5089.3500000000004</v>
      </c>
      <c r="M1445" s="49"/>
      <c r="N1445" s="49"/>
      <c r="O1445" s="49"/>
      <c r="P1445" s="48"/>
      <c r="Q1445" s="49"/>
      <c r="R1445" s="49">
        <f t="shared" si="150"/>
        <v>508.93500000000006</v>
      </c>
      <c r="S1445" s="50">
        <f t="shared" si="151"/>
        <v>5598.2850000000008</v>
      </c>
    </row>
    <row r="1446" spans="1:19" ht="38.25" x14ac:dyDescent="0.2">
      <c r="A1446" s="42">
        <f>A1445+1</f>
        <v>5</v>
      </c>
      <c r="B1446" s="63"/>
      <c r="C1446" s="64" t="s">
        <v>322</v>
      </c>
      <c r="D1446" s="64" t="s">
        <v>42</v>
      </c>
      <c r="E1446" s="64" t="s">
        <v>48</v>
      </c>
      <c r="F1446" s="64" t="s">
        <v>323</v>
      </c>
      <c r="G1446" s="129" t="s">
        <v>324</v>
      </c>
      <c r="H1446" s="85" t="s">
        <v>46</v>
      </c>
      <c r="I1446" s="85">
        <v>90609</v>
      </c>
      <c r="J1446" s="61">
        <f t="shared" si="148"/>
        <v>1258.4583333333333</v>
      </c>
      <c r="K1446" s="61">
        <v>3.2</v>
      </c>
      <c r="L1446" s="62">
        <f t="shared" si="149"/>
        <v>4027.0666666666666</v>
      </c>
      <c r="M1446" s="62"/>
      <c r="N1446" s="62"/>
      <c r="O1446" s="62"/>
      <c r="P1446" s="61"/>
      <c r="Q1446" s="62"/>
      <c r="R1446" s="62">
        <f t="shared" si="150"/>
        <v>402.70666666666671</v>
      </c>
      <c r="S1446" s="88">
        <f t="shared" si="151"/>
        <v>4429.7733333333335</v>
      </c>
    </row>
    <row r="1447" spans="1:19" ht="51" x14ac:dyDescent="0.2">
      <c r="A1447" s="42">
        <f>A1446+1</f>
        <v>6</v>
      </c>
      <c r="B1447" s="42"/>
      <c r="C1447" s="43" t="s">
        <v>345</v>
      </c>
      <c r="D1447" s="43" t="s">
        <v>42</v>
      </c>
      <c r="E1447" s="43" t="s">
        <v>109</v>
      </c>
      <c r="F1447" s="43" t="s">
        <v>247</v>
      </c>
      <c r="G1447" s="45" t="s">
        <v>70</v>
      </c>
      <c r="H1447" s="46" t="s">
        <v>46</v>
      </c>
      <c r="I1447" s="46">
        <v>93971</v>
      </c>
      <c r="J1447" s="47">
        <f t="shared" si="148"/>
        <v>1305.1527777777778</v>
      </c>
      <c r="K1447" s="48">
        <v>11.1</v>
      </c>
      <c r="L1447" s="49">
        <f t="shared" si="149"/>
        <v>14487.195833333333</v>
      </c>
      <c r="M1447" s="49"/>
      <c r="N1447" s="49"/>
      <c r="O1447" s="49"/>
      <c r="P1447" s="48"/>
      <c r="Q1447" s="49"/>
      <c r="R1447" s="49">
        <f t="shared" si="150"/>
        <v>1448.7195833333335</v>
      </c>
      <c r="S1447" s="50">
        <f t="shared" si="151"/>
        <v>15935.915416666667</v>
      </c>
    </row>
    <row r="1448" spans="1:19" ht="51" x14ac:dyDescent="0.2">
      <c r="A1448" s="42">
        <f>A1447+1</f>
        <v>7</v>
      </c>
      <c r="B1448" s="42"/>
      <c r="C1448" s="43" t="s">
        <v>66</v>
      </c>
      <c r="D1448" s="43" t="s">
        <v>42</v>
      </c>
      <c r="E1448" s="43" t="s">
        <v>160</v>
      </c>
      <c r="F1448" s="43" t="s">
        <v>334</v>
      </c>
      <c r="G1448" s="45" t="s">
        <v>335</v>
      </c>
      <c r="H1448" s="46" t="s">
        <v>46</v>
      </c>
      <c r="I1448" s="46">
        <v>85653</v>
      </c>
      <c r="J1448" s="47">
        <f t="shared" si="148"/>
        <v>1189.625</v>
      </c>
      <c r="K1448" s="48">
        <v>3.2</v>
      </c>
      <c r="L1448" s="49">
        <f t="shared" si="149"/>
        <v>3806.8</v>
      </c>
      <c r="M1448" s="49"/>
      <c r="N1448" s="49"/>
      <c r="O1448" s="49"/>
      <c r="P1448" s="48"/>
      <c r="Q1448" s="49"/>
      <c r="R1448" s="49">
        <f t="shared" si="150"/>
        <v>380.68000000000006</v>
      </c>
      <c r="S1448" s="50">
        <f t="shared" si="151"/>
        <v>4187.4800000000005</v>
      </c>
    </row>
    <row r="1449" spans="1:19" ht="51.75" thickBot="1" x14ac:dyDescent="0.25">
      <c r="A1449" s="63">
        <f>A1448+1</f>
        <v>8</v>
      </c>
      <c r="B1449" s="63"/>
      <c r="C1449" s="102" t="s">
        <v>428</v>
      </c>
      <c r="D1449" s="102" t="s">
        <v>42</v>
      </c>
      <c r="E1449" s="102"/>
      <c r="F1449" s="102"/>
      <c r="G1449" s="65" t="s">
        <v>125</v>
      </c>
      <c r="H1449" s="66" t="s">
        <v>46</v>
      </c>
      <c r="I1449" s="66">
        <v>85653</v>
      </c>
      <c r="J1449" s="67">
        <f t="shared" si="148"/>
        <v>1189.625</v>
      </c>
      <c r="K1449" s="61">
        <v>9.1</v>
      </c>
      <c r="L1449" s="62">
        <f t="shared" si="149"/>
        <v>10825.5875</v>
      </c>
      <c r="M1449" s="62"/>
      <c r="N1449" s="62"/>
      <c r="O1449" s="62"/>
      <c r="P1449" s="61"/>
      <c r="Q1449" s="62"/>
      <c r="R1449" s="62">
        <f t="shared" si="150"/>
        <v>1082.5587499999999</v>
      </c>
      <c r="S1449" s="88">
        <f t="shared" si="151"/>
        <v>11908.14625</v>
      </c>
    </row>
    <row r="1450" spans="1:19" ht="13.5" thickBot="1" x14ac:dyDescent="0.25">
      <c r="A1450" s="155" t="s">
        <v>126</v>
      </c>
      <c r="B1450" s="156"/>
      <c r="C1450" s="157"/>
      <c r="D1450" s="157"/>
      <c r="E1450" s="157"/>
      <c r="F1450" s="157"/>
      <c r="G1450" s="163"/>
      <c r="H1450" s="163"/>
      <c r="I1450" s="163"/>
      <c r="J1450" s="164"/>
      <c r="K1450" s="164">
        <f>SUM(K1442:K1449)</f>
        <v>85.100000000000009</v>
      </c>
      <c r="L1450" s="165">
        <f>SUM(L1442:L1449)</f>
        <v>103572.67083333334</v>
      </c>
      <c r="M1450" s="165">
        <f>SUM(M1447:M1449)</f>
        <v>0</v>
      </c>
      <c r="N1450" s="165"/>
      <c r="O1450" s="165"/>
      <c r="P1450" s="164">
        <f>SUM(P1442:P1449)</f>
        <v>0</v>
      </c>
      <c r="Q1450" s="165">
        <f>SUM(Q1442:Q1449)</f>
        <v>0</v>
      </c>
      <c r="R1450" s="165">
        <f>SUM(R1442:R1449)</f>
        <v>10357.267083333336</v>
      </c>
      <c r="S1450" s="74">
        <f>SUM(S1442:S1449)</f>
        <v>113929.93791666668</v>
      </c>
    </row>
    <row r="1451" spans="1:19" x14ac:dyDescent="0.2">
      <c r="A1451" s="120"/>
      <c r="B1451" s="120"/>
      <c r="C1451" s="116"/>
      <c r="D1451" s="116"/>
      <c r="E1451" s="116"/>
      <c r="F1451" s="116"/>
      <c r="G1451" s="121"/>
      <c r="H1451" s="121"/>
      <c r="I1451" s="121"/>
      <c r="J1451" s="122"/>
      <c r="K1451" s="122"/>
      <c r="L1451" s="123"/>
      <c r="M1451" s="123"/>
      <c r="N1451" s="123"/>
      <c r="O1451" s="123"/>
      <c r="P1451" s="122"/>
      <c r="Q1451" s="123"/>
      <c r="R1451" s="123"/>
      <c r="S1451" s="123"/>
    </row>
    <row r="1452" spans="1:19" x14ac:dyDescent="0.2">
      <c r="A1452" s="83"/>
      <c r="B1452" s="83"/>
      <c r="C1452" s="83"/>
      <c r="D1452" s="83"/>
      <c r="E1452" s="83"/>
      <c r="F1452" s="83"/>
      <c r="R1452" s="135">
        <f>R1436/R1435*100</f>
        <v>100</v>
      </c>
      <c r="S1452" s="125">
        <f>S1450*R1452%</f>
        <v>113929.93791666668</v>
      </c>
    </row>
    <row r="1453" spans="1:19" x14ac:dyDescent="0.2">
      <c r="A1453" s="83"/>
      <c r="B1453" s="83"/>
      <c r="C1453" s="83"/>
      <c r="D1453" s="83"/>
      <c r="E1453" s="83"/>
      <c r="F1453" s="83"/>
      <c r="R1453" s="172">
        <f>R1437/R1435*100</f>
        <v>0</v>
      </c>
      <c r="S1453" s="138">
        <f>S1450*R1453%</f>
        <v>0</v>
      </c>
    </row>
    <row r="1454" spans="1:19" x14ac:dyDescent="0.2">
      <c r="A1454" s="83"/>
      <c r="B1454" s="83"/>
      <c r="C1454" s="83"/>
      <c r="D1454" s="83"/>
      <c r="E1454" s="83"/>
      <c r="F1454" s="83"/>
      <c r="R1454" s="124">
        <f>SUM(R1452:R1453)</f>
        <v>100</v>
      </c>
      <c r="S1454" s="125">
        <f>SUM(S1452:S1453)</f>
        <v>113929.93791666668</v>
      </c>
    </row>
    <row r="1455" spans="1:19" x14ac:dyDescent="0.2">
      <c r="A1455" s="83"/>
      <c r="B1455" s="83"/>
      <c r="C1455" s="9" t="s">
        <v>127</v>
      </c>
      <c r="D1455" s="9"/>
      <c r="E1455" s="9"/>
      <c r="F1455" s="9"/>
      <c r="G1455" s="11"/>
      <c r="H1455" s="11"/>
      <c r="I1455" s="11"/>
      <c r="R1455" s="4"/>
      <c r="S1455" s="4"/>
    </row>
    <row r="1456" spans="1:19" x14ac:dyDescent="0.2">
      <c r="A1456" s="83"/>
      <c r="B1456" s="83"/>
      <c r="C1456" s="9"/>
      <c r="D1456" s="9"/>
      <c r="E1456" s="9"/>
      <c r="F1456" s="80"/>
      <c r="G1456" s="81"/>
      <c r="H1456" s="11"/>
      <c r="I1456" s="11"/>
      <c r="R1456" s="4"/>
      <c r="S1456" s="4"/>
    </row>
    <row r="1457" spans="1:19" x14ac:dyDescent="0.2">
      <c r="A1457" s="83"/>
      <c r="B1457" s="83"/>
      <c r="C1457" s="9" t="s">
        <v>129</v>
      </c>
      <c r="D1457" s="9"/>
      <c r="E1457" s="9"/>
      <c r="F1457" s="9"/>
      <c r="G1457" s="82"/>
      <c r="H1457" s="82"/>
      <c r="I1457" s="11"/>
    </row>
    <row r="1458" spans="1:19" x14ac:dyDescent="0.2">
      <c r="A1458" s="83"/>
      <c r="B1458" s="83"/>
      <c r="C1458" s="9"/>
      <c r="D1458" s="9"/>
      <c r="E1458" s="9"/>
      <c r="F1458" s="9"/>
      <c r="G1458" s="82"/>
      <c r="H1458" s="82"/>
      <c r="I1458" s="11"/>
    </row>
    <row r="1459" spans="1:19" x14ac:dyDescent="0.2">
      <c r="A1459" s="83"/>
      <c r="B1459" s="83"/>
      <c r="C1459" s="9"/>
      <c r="D1459" s="9"/>
      <c r="E1459" s="9"/>
      <c r="F1459" s="9"/>
      <c r="G1459" s="82"/>
      <c r="H1459" s="82"/>
      <c r="I1459" s="11"/>
    </row>
    <row r="1462" spans="1:19" x14ac:dyDescent="0.2">
      <c r="A1462" s="1" t="s">
        <v>0</v>
      </c>
      <c r="B1462" s="1"/>
      <c r="C1462" s="1"/>
      <c r="D1462" s="2"/>
      <c r="E1462" s="127" t="s">
        <v>429</v>
      </c>
      <c r="F1462" s="127"/>
      <c r="G1462" s="127"/>
      <c r="H1462" s="127"/>
      <c r="I1462" s="127"/>
      <c r="J1462" s="127"/>
      <c r="K1462" s="127"/>
      <c r="L1462" s="4"/>
      <c r="M1462" s="5"/>
      <c r="N1462" s="6" t="s">
        <v>2</v>
      </c>
      <c r="O1462" s="6"/>
      <c r="P1462" s="6"/>
      <c r="Q1462" s="6"/>
      <c r="R1462" s="6"/>
      <c r="S1462" s="6"/>
    </row>
    <row r="1463" spans="1:19" x14ac:dyDescent="0.2">
      <c r="A1463" s="8" t="s">
        <v>3</v>
      </c>
      <c r="B1463" s="8"/>
      <c r="C1463" s="8"/>
      <c r="D1463" s="2"/>
      <c r="E1463" s="2"/>
      <c r="F1463" s="9"/>
      <c r="G1463" s="10"/>
      <c r="H1463" s="11"/>
      <c r="I1463" s="11"/>
      <c r="J1463" s="5"/>
      <c r="K1463" s="5"/>
      <c r="L1463" s="4"/>
      <c r="N1463" s="8" t="s">
        <v>4</v>
      </c>
      <c r="O1463" s="8"/>
      <c r="P1463" s="8"/>
      <c r="Q1463" s="8"/>
      <c r="R1463" s="8"/>
      <c r="S1463" s="8"/>
    </row>
    <row r="1464" spans="1:19" x14ac:dyDescent="0.2">
      <c r="A1464" s="2"/>
      <c r="B1464" s="2"/>
      <c r="C1464" s="2"/>
      <c r="D1464" s="2"/>
      <c r="E1464" s="3" t="s">
        <v>5</v>
      </c>
      <c r="F1464" s="3"/>
      <c r="G1464" s="3"/>
      <c r="H1464" s="3"/>
      <c r="I1464" s="3"/>
      <c r="J1464" s="3"/>
      <c r="K1464" s="3"/>
      <c r="L1464" s="3"/>
      <c r="M1464" s="5"/>
      <c r="N1464" s="13"/>
      <c r="O1464" s="13"/>
      <c r="P1464" s="13"/>
      <c r="Q1464" s="14"/>
      <c r="R1464" s="15"/>
      <c r="S1464" s="16"/>
    </row>
    <row r="1465" spans="1:19" x14ac:dyDescent="0.2">
      <c r="A1465" s="3" t="s">
        <v>6</v>
      </c>
      <c r="B1465" s="3"/>
      <c r="C1465" s="3"/>
      <c r="D1465" s="3"/>
      <c r="E1465" s="2"/>
      <c r="F1465" s="9" t="s">
        <v>7</v>
      </c>
      <c r="G1465" s="9"/>
      <c r="H1465" s="9"/>
      <c r="I1465" s="9"/>
      <c r="J1465" s="5"/>
      <c r="K1465" s="5"/>
      <c r="L1465" s="4"/>
      <c r="M1465" s="5"/>
      <c r="N1465" s="17" t="s">
        <v>8</v>
      </c>
      <c r="O1465" s="17"/>
      <c r="P1465" s="17"/>
      <c r="Q1465" s="17"/>
      <c r="R1465" s="17"/>
      <c r="S1465" s="17"/>
    </row>
    <row r="1466" spans="1:19" x14ac:dyDescent="0.2">
      <c r="A1466" s="9"/>
      <c r="B1466" s="9"/>
      <c r="C1466" s="9"/>
      <c r="D1466" s="9"/>
      <c r="E1466" s="9"/>
      <c r="F1466" s="9"/>
      <c r="G1466" s="11"/>
      <c r="H1466" s="11"/>
      <c r="I1466" s="11"/>
      <c r="J1466" s="5"/>
      <c r="K1466" s="5"/>
      <c r="L1466" s="4"/>
      <c r="M1466" s="5"/>
      <c r="N1466" s="20"/>
      <c r="O1466" s="21"/>
      <c r="P1466" s="20"/>
      <c r="Q1466" s="20"/>
      <c r="R1466" s="20"/>
      <c r="S1466" s="4"/>
    </row>
    <row r="1467" spans="1:19" x14ac:dyDescent="0.2">
      <c r="A1467" s="9"/>
      <c r="B1467" s="9"/>
      <c r="C1467" s="9"/>
      <c r="D1467" s="9"/>
      <c r="E1467" s="9"/>
      <c r="F1467" s="2" t="s">
        <v>9</v>
      </c>
      <c r="G1467" s="9"/>
      <c r="H1467" s="9"/>
      <c r="I1467" s="9"/>
      <c r="J1467" s="9"/>
      <c r="K1467" s="5"/>
      <c r="L1467" s="4"/>
      <c r="M1467" s="5"/>
      <c r="N1467" s="4" t="s">
        <v>10</v>
      </c>
      <c r="O1467" s="5"/>
      <c r="P1467" s="4"/>
      <c r="Q1467" s="4"/>
      <c r="R1467" s="4"/>
      <c r="S1467" s="4"/>
    </row>
    <row r="1468" spans="1:19" x14ac:dyDescent="0.2">
      <c r="A1468" s="9"/>
      <c r="B1468" s="9"/>
      <c r="C1468" s="9"/>
      <c r="D1468" s="9"/>
      <c r="E1468" s="9"/>
      <c r="F1468" s="9"/>
      <c r="G1468" s="11"/>
      <c r="H1468" s="11"/>
      <c r="I1468" s="11"/>
      <c r="J1468" s="5"/>
      <c r="K1468" s="5"/>
      <c r="L1468" s="4"/>
      <c r="M1468" s="5"/>
      <c r="N1468" s="4" t="s">
        <v>11</v>
      </c>
      <c r="O1468" s="5"/>
      <c r="P1468" s="4"/>
      <c r="Q1468" s="4"/>
      <c r="R1468" s="16" t="s">
        <v>12</v>
      </c>
      <c r="S1468" s="4"/>
    </row>
    <row r="1469" spans="1:19" ht="28.5" customHeight="1" x14ac:dyDescent="0.2">
      <c r="A1469" s="9"/>
      <c r="B1469" s="9"/>
      <c r="C1469" s="9"/>
      <c r="D1469" s="9"/>
      <c r="E1469" s="9"/>
      <c r="F1469" s="9"/>
      <c r="G1469" s="11"/>
      <c r="H1469" s="11"/>
      <c r="I1469" s="11"/>
      <c r="J1469" s="5"/>
      <c r="K1469" s="5"/>
      <c r="L1469" s="4"/>
      <c r="M1469" s="5"/>
      <c r="N1469" s="23" t="s">
        <v>430</v>
      </c>
      <c r="O1469" s="23"/>
      <c r="P1469" s="23"/>
      <c r="Q1469" s="23"/>
      <c r="R1469" s="23"/>
      <c r="S1469" s="23"/>
    </row>
    <row r="1470" spans="1:19" x14ac:dyDescent="0.2">
      <c r="A1470" s="9"/>
      <c r="B1470" s="9"/>
      <c r="C1470" s="9"/>
      <c r="D1470" s="9"/>
      <c r="E1470" s="9"/>
      <c r="F1470" s="9"/>
      <c r="G1470" s="11"/>
      <c r="H1470" s="11"/>
      <c r="I1470" s="11"/>
      <c r="J1470" s="5"/>
      <c r="K1470" s="5"/>
      <c r="L1470" s="4"/>
      <c r="M1470" s="5"/>
      <c r="N1470" s="23"/>
      <c r="O1470" s="23"/>
      <c r="P1470" s="23"/>
      <c r="Q1470" s="23"/>
      <c r="R1470" s="23"/>
      <c r="S1470" s="23"/>
    </row>
    <row r="1471" spans="1:19" x14ac:dyDescent="0.2">
      <c r="A1471" s="9"/>
      <c r="B1471" s="9"/>
      <c r="C1471" s="9"/>
      <c r="D1471" s="9"/>
      <c r="E1471" s="9"/>
      <c r="F1471" s="9"/>
      <c r="G1471" s="11"/>
      <c r="H1471" s="11"/>
      <c r="I1471" s="11"/>
      <c r="J1471" s="5"/>
      <c r="K1471" s="5"/>
      <c r="L1471" s="4"/>
      <c r="M1471" s="5"/>
      <c r="N1471" s="23" t="s">
        <v>14</v>
      </c>
      <c r="O1471" s="23"/>
      <c r="P1471" s="23"/>
      <c r="Q1471" s="23"/>
      <c r="R1471" s="24">
        <v>1</v>
      </c>
      <c r="S1471" s="4"/>
    </row>
    <row r="1472" spans="1:19" x14ac:dyDescent="0.2">
      <c r="A1472" s="9"/>
      <c r="B1472" s="9"/>
      <c r="C1472" s="9"/>
      <c r="D1472" s="9"/>
      <c r="E1472" s="9"/>
      <c r="F1472" s="9"/>
      <c r="G1472" s="11"/>
      <c r="H1472" s="11"/>
      <c r="I1472" s="11"/>
      <c r="J1472" s="5"/>
      <c r="K1472" s="5"/>
      <c r="L1472" s="4"/>
      <c r="M1472" s="5"/>
      <c r="N1472" s="4" t="s">
        <v>15</v>
      </c>
      <c r="O1472" s="5"/>
      <c r="P1472" s="4"/>
      <c r="Q1472" s="4"/>
      <c r="R1472" s="171">
        <v>2</v>
      </c>
      <c r="S1472" s="4"/>
    </row>
    <row r="1473" spans="1:19" x14ac:dyDescent="0.2">
      <c r="A1473" s="9"/>
      <c r="B1473" s="9"/>
      <c r="C1473" s="9"/>
      <c r="D1473" s="9"/>
      <c r="E1473" s="9"/>
      <c r="F1473" s="9"/>
      <c r="G1473" s="11"/>
      <c r="H1473" s="11"/>
      <c r="I1473" s="11"/>
      <c r="J1473" s="5"/>
      <c r="K1473" s="5"/>
      <c r="L1473" s="4"/>
      <c r="M1473" s="5"/>
      <c r="N1473" s="4" t="s">
        <v>16</v>
      </c>
      <c r="O1473" s="5"/>
      <c r="P1473" s="4"/>
      <c r="Q1473" s="4"/>
      <c r="R1473" s="16">
        <v>26</v>
      </c>
      <c r="S1473" s="4"/>
    </row>
    <row r="1474" spans="1:19" x14ac:dyDescent="0.2">
      <c r="A1474" s="9"/>
      <c r="B1474" s="9"/>
      <c r="C1474" s="9"/>
      <c r="D1474" s="9"/>
      <c r="E1474" s="9"/>
      <c r="F1474" s="9"/>
      <c r="G1474" s="11"/>
      <c r="H1474" s="11"/>
      <c r="I1474" s="11"/>
      <c r="J1474" s="5"/>
      <c r="K1474" s="5"/>
      <c r="L1474" s="4"/>
      <c r="M1474" s="5"/>
      <c r="N1474" s="4" t="s">
        <v>17</v>
      </c>
      <c r="O1474" s="5"/>
      <c r="P1474" s="4"/>
      <c r="Q1474" s="4"/>
      <c r="R1474" s="16">
        <v>25</v>
      </c>
      <c r="S1474" s="4"/>
    </row>
    <row r="1475" spans="1:19" x14ac:dyDescent="0.2">
      <c r="A1475" s="9"/>
      <c r="B1475" s="9"/>
      <c r="C1475" s="9"/>
      <c r="D1475" s="9"/>
      <c r="E1475" s="9"/>
      <c r="F1475" s="9"/>
      <c r="G1475" s="11"/>
      <c r="H1475" s="11"/>
      <c r="I1475" s="11"/>
      <c r="J1475" s="5"/>
      <c r="K1475" s="5"/>
      <c r="L1475" s="4"/>
      <c r="M1475" s="5"/>
      <c r="N1475" s="4" t="s">
        <v>18</v>
      </c>
      <c r="O1475" s="5"/>
      <c r="P1475" s="4"/>
      <c r="Q1475" s="4"/>
      <c r="R1475" s="16">
        <v>1</v>
      </c>
      <c r="S1475" s="4"/>
    </row>
    <row r="1476" spans="1:19" x14ac:dyDescent="0.2">
      <c r="A1476" s="9"/>
      <c r="B1476" s="9"/>
      <c r="C1476" s="9"/>
      <c r="D1476" s="9"/>
      <c r="E1476" s="9"/>
      <c r="F1476" s="9"/>
      <c r="G1476" s="11"/>
      <c r="H1476" s="11"/>
      <c r="I1476" s="11"/>
      <c r="J1476" s="5"/>
      <c r="K1476" s="5"/>
      <c r="L1476" s="4"/>
      <c r="M1476" s="5"/>
      <c r="N1476" s="4" t="s">
        <v>19</v>
      </c>
      <c r="O1476" s="5"/>
      <c r="P1476" s="4"/>
      <c r="Q1476" s="4"/>
      <c r="R1476" s="16">
        <v>1346</v>
      </c>
      <c r="S1476" s="4"/>
    </row>
    <row r="1477" spans="1:19" x14ac:dyDescent="0.2">
      <c r="A1477" s="26" t="s">
        <v>20</v>
      </c>
      <c r="B1477" s="26" t="s">
        <v>21</v>
      </c>
      <c r="C1477" s="26" t="s">
        <v>22</v>
      </c>
      <c r="D1477" s="26" t="s">
        <v>23</v>
      </c>
      <c r="E1477" s="26" t="s">
        <v>24</v>
      </c>
      <c r="F1477" s="26" t="s">
        <v>25</v>
      </c>
      <c r="G1477" s="26" t="s">
        <v>26</v>
      </c>
      <c r="H1477" s="26" t="s">
        <v>27</v>
      </c>
      <c r="I1477" s="26" t="s">
        <v>28</v>
      </c>
      <c r="J1477" s="26" t="s">
        <v>29</v>
      </c>
      <c r="K1477" s="26" t="s">
        <v>30</v>
      </c>
      <c r="L1477" s="26" t="s">
        <v>31</v>
      </c>
      <c r="M1477" s="27" t="s">
        <v>32</v>
      </c>
      <c r="N1477" s="28"/>
      <c r="O1477" s="28"/>
      <c r="P1477" s="28"/>
      <c r="Q1477" s="29"/>
      <c r="R1477" s="30" t="s">
        <v>33</v>
      </c>
      <c r="S1477" s="31" t="s">
        <v>34</v>
      </c>
    </row>
    <row r="1478" spans="1:19" x14ac:dyDescent="0.2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3" t="s">
        <v>35</v>
      </c>
      <c r="N1478" s="30" t="s">
        <v>36</v>
      </c>
      <c r="O1478" s="27" t="s">
        <v>37</v>
      </c>
      <c r="P1478" s="28"/>
      <c r="Q1478" s="29"/>
      <c r="R1478" s="34"/>
      <c r="S1478" s="35"/>
    </row>
    <row r="1479" spans="1:19" ht="25.5" x14ac:dyDescent="0.2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7"/>
      <c r="N1479" s="38"/>
      <c r="O1479" s="39" t="s">
        <v>38</v>
      </c>
      <c r="P1479" s="40" t="s">
        <v>39</v>
      </c>
      <c r="Q1479" s="41" t="s">
        <v>40</v>
      </c>
      <c r="R1479" s="38"/>
      <c r="S1479" s="35"/>
    </row>
    <row r="1480" spans="1:19" ht="38.25" x14ac:dyDescent="0.2">
      <c r="A1480" s="42">
        <v>1</v>
      </c>
      <c r="B1480" s="42"/>
      <c r="C1480" s="43" t="s">
        <v>339</v>
      </c>
      <c r="D1480" s="43" t="s">
        <v>42</v>
      </c>
      <c r="E1480" s="43" t="s">
        <v>135</v>
      </c>
      <c r="F1480" s="43" t="s">
        <v>136</v>
      </c>
      <c r="G1480" s="45" t="s">
        <v>70</v>
      </c>
      <c r="H1480" s="46" t="s">
        <v>46</v>
      </c>
      <c r="I1480" s="46">
        <v>93971</v>
      </c>
      <c r="J1480" s="47">
        <f t="shared" ref="J1480:J1497" si="152">I1480/72</f>
        <v>1305.1527777777778</v>
      </c>
      <c r="K1480" s="48">
        <v>6.6</v>
      </c>
      <c r="L1480" s="49">
        <f t="shared" ref="L1480:L1497" si="153">J1480*K1480</f>
        <v>8614.0083333333332</v>
      </c>
      <c r="M1480" s="59"/>
      <c r="N1480" s="59"/>
      <c r="O1480" s="59">
        <v>20</v>
      </c>
      <c r="P1480" s="48">
        <v>6.6</v>
      </c>
      <c r="Q1480" s="49">
        <f>17697*20%/72*P1480</f>
        <v>324.44499999999999</v>
      </c>
      <c r="R1480" s="49">
        <f t="shared" ref="R1480:R1497" si="154">L1480*10%</f>
        <v>861.40083333333337</v>
      </c>
      <c r="S1480" s="50">
        <f t="shared" ref="S1480:S1497" si="155">R1480+Q1480+N1480+M1480+L1480</f>
        <v>9799.8541666666661</v>
      </c>
    </row>
    <row r="1481" spans="1:19" ht="51" x14ac:dyDescent="0.2">
      <c r="A1481" s="42">
        <f t="shared" ref="A1481:A1497" si="156">A1480+1</f>
        <v>2</v>
      </c>
      <c r="B1481" s="42"/>
      <c r="C1481" s="43" t="s">
        <v>202</v>
      </c>
      <c r="D1481" s="43" t="s">
        <v>42</v>
      </c>
      <c r="E1481" s="43" t="s">
        <v>48</v>
      </c>
      <c r="F1481" s="43" t="s">
        <v>150</v>
      </c>
      <c r="G1481" s="58" t="s">
        <v>151</v>
      </c>
      <c r="H1481" s="46" t="s">
        <v>46</v>
      </c>
      <c r="I1481" s="46">
        <v>84061</v>
      </c>
      <c r="J1481" s="47">
        <f t="shared" si="152"/>
        <v>1167.5138888888889</v>
      </c>
      <c r="K1481" s="48">
        <v>29</v>
      </c>
      <c r="L1481" s="49">
        <f t="shared" si="153"/>
        <v>33857.902777777781</v>
      </c>
      <c r="M1481" s="59"/>
      <c r="N1481" s="59"/>
      <c r="O1481" s="59"/>
      <c r="P1481" s="48"/>
      <c r="Q1481" s="59"/>
      <c r="R1481" s="49">
        <f t="shared" si="154"/>
        <v>3385.7902777777781</v>
      </c>
      <c r="S1481" s="50">
        <f t="shared" si="155"/>
        <v>37243.693055555559</v>
      </c>
    </row>
    <row r="1482" spans="1:19" ht="76.5" x14ac:dyDescent="0.2">
      <c r="A1482" s="42">
        <f t="shared" si="156"/>
        <v>3</v>
      </c>
      <c r="B1482" s="42"/>
      <c r="C1482" s="43" t="s">
        <v>230</v>
      </c>
      <c r="D1482" s="43" t="s">
        <v>42</v>
      </c>
      <c r="E1482" s="44" t="s">
        <v>52</v>
      </c>
      <c r="F1482" s="43" t="s">
        <v>231</v>
      </c>
      <c r="G1482" s="45" t="s">
        <v>232</v>
      </c>
      <c r="H1482" s="46" t="s">
        <v>46</v>
      </c>
      <c r="I1482" s="46">
        <v>82468</v>
      </c>
      <c r="J1482" s="47">
        <f t="shared" si="152"/>
        <v>1145.3888888888889</v>
      </c>
      <c r="K1482" s="48">
        <v>2</v>
      </c>
      <c r="L1482" s="49">
        <f t="shared" si="153"/>
        <v>2290.7777777777778</v>
      </c>
      <c r="M1482" s="49"/>
      <c r="N1482" s="49"/>
      <c r="O1482" s="49"/>
      <c r="P1482" s="48"/>
      <c r="Q1482" s="49"/>
      <c r="R1482" s="49">
        <f t="shared" si="154"/>
        <v>229.07777777777778</v>
      </c>
      <c r="S1482" s="50">
        <f t="shared" si="155"/>
        <v>2519.8555555555558</v>
      </c>
    </row>
    <row r="1483" spans="1:19" ht="63.75" x14ac:dyDescent="0.2">
      <c r="A1483" s="42">
        <f t="shared" si="156"/>
        <v>4</v>
      </c>
      <c r="B1483" s="42"/>
      <c r="C1483" s="43" t="s">
        <v>286</v>
      </c>
      <c r="D1483" s="43" t="s">
        <v>42</v>
      </c>
      <c r="E1483" s="44" t="s">
        <v>52</v>
      </c>
      <c r="F1483" s="43" t="s">
        <v>76</v>
      </c>
      <c r="G1483" s="58" t="s">
        <v>77</v>
      </c>
      <c r="H1483" s="46" t="s">
        <v>46</v>
      </c>
      <c r="I1483" s="46">
        <v>92201</v>
      </c>
      <c r="J1483" s="47">
        <f t="shared" si="152"/>
        <v>1280.5694444444443</v>
      </c>
      <c r="K1483" s="48">
        <v>6</v>
      </c>
      <c r="L1483" s="49">
        <f t="shared" si="153"/>
        <v>7683.4166666666661</v>
      </c>
      <c r="M1483" s="49"/>
      <c r="N1483" s="49"/>
      <c r="O1483" s="49"/>
      <c r="P1483" s="48"/>
      <c r="Q1483" s="49"/>
      <c r="R1483" s="49">
        <f t="shared" si="154"/>
        <v>768.3416666666667</v>
      </c>
      <c r="S1483" s="50">
        <f t="shared" si="155"/>
        <v>8451.7583333333332</v>
      </c>
    </row>
    <row r="1484" spans="1:19" ht="51" x14ac:dyDescent="0.2">
      <c r="A1484" s="42">
        <f t="shared" si="156"/>
        <v>5</v>
      </c>
      <c r="B1484" s="42"/>
      <c r="C1484" s="43" t="s">
        <v>78</v>
      </c>
      <c r="D1484" s="43" t="s">
        <v>42</v>
      </c>
      <c r="E1484" s="43" t="s">
        <v>79</v>
      </c>
      <c r="F1484" s="43" t="s">
        <v>80</v>
      </c>
      <c r="G1484" s="45" t="s">
        <v>81</v>
      </c>
      <c r="H1484" s="46" t="s">
        <v>46</v>
      </c>
      <c r="I1484" s="46">
        <v>84061</v>
      </c>
      <c r="J1484" s="47">
        <f t="shared" si="152"/>
        <v>1167.5138888888889</v>
      </c>
      <c r="K1484" s="48">
        <v>5.6</v>
      </c>
      <c r="L1484" s="49">
        <f t="shared" si="153"/>
        <v>6538.0777777777776</v>
      </c>
      <c r="M1484" s="49"/>
      <c r="N1484" s="49"/>
      <c r="O1484" s="49"/>
      <c r="P1484" s="48"/>
      <c r="Q1484" s="49"/>
      <c r="R1484" s="49">
        <f t="shared" si="154"/>
        <v>653.8077777777778</v>
      </c>
      <c r="S1484" s="50">
        <f t="shared" si="155"/>
        <v>7191.8855555555556</v>
      </c>
    </row>
    <row r="1485" spans="1:19" ht="51" x14ac:dyDescent="0.2">
      <c r="A1485" s="42">
        <f t="shared" si="156"/>
        <v>6</v>
      </c>
      <c r="B1485" s="42"/>
      <c r="C1485" s="43" t="s">
        <v>82</v>
      </c>
      <c r="D1485" s="43" t="s">
        <v>42</v>
      </c>
      <c r="E1485" s="43" t="s">
        <v>43</v>
      </c>
      <c r="F1485" s="43" t="s">
        <v>83</v>
      </c>
      <c r="G1485" s="45" t="s">
        <v>84</v>
      </c>
      <c r="H1485" s="46" t="s">
        <v>46</v>
      </c>
      <c r="I1485" s="46">
        <v>85653</v>
      </c>
      <c r="J1485" s="47">
        <f t="shared" si="152"/>
        <v>1189.625</v>
      </c>
      <c r="K1485" s="48">
        <v>10.4</v>
      </c>
      <c r="L1485" s="49">
        <f t="shared" si="153"/>
        <v>12372.1</v>
      </c>
      <c r="M1485" s="49">
        <v>4424</v>
      </c>
      <c r="N1485" s="49"/>
      <c r="O1485" s="49"/>
      <c r="P1485" s="48"/>
      <c r="Q1485" s="49"/>
      <c r="R1485" s="49">
        <f t="shared" si="154"/>
        <v>1237.21</v>
      </c>
      <c r="S1485" s="50">
        <f t="shared" si="155"/>
        <v>18033.310000000001</v>
      </c>
    </row>
    <row r="1486" spans="1:19" ht="63.75" x14ac:dyDescent="0.2">
      <c r="A1486" s="42">
        <f t="shared" si="156"/>
        <v>7</v>
      </c>
      <c r="B1486" s="42"/>
      <c r="C1486" s="43" t="s">
        <v>272</v>
      </c>
      <c r="D1486" s="43" t="s">
        <v>42</v>
      </c>
      <c r="E1486" s="44" t="s">
        <v>52</v>
      </c>
      <c r="F1486" s="43" t="s">
        <v>287</v>
      </c>
      <c r="G1486" s="45" t="s">
        <v>288</v>
      </c>
      <c r="H1486" s="46" t="s">
        <v>46</v>
      </c>
      <c r="I1486" s="46">
        <v>87246</v>
      </c>
      <c r="J1486" s="47">
        <f t="shared" si="152"/>
        <v>1211.75</v>
      </c>
      <c r="K1486" s="48">
        <v>4.8</v>
      </c>
      <c r="L1486" s="49">
        <f t="shared" si="153"/>
        <v>5816.4</v>
      </c>
      <c r="M1486" s="49"/>
      <c r="N1486" s="49"/>
      <c r="O1486" s="49"/>
      <c r="P1486" s="48"/>
      <c r="Q1486" s="49"/>
      <c r="R1486" s="49">
        <f t="shared" si="154"/>
        <v>581.64</v>
      </c>
      <c r="S1486" s="50">
        <f t="shared" si="155"/>
        <v>6398.04</v>
      </c>
    </row>
    <row r="1487" spans="1:19" ht="89.25" x14ac:dyDescent="0.2">
      <c r="A1487" s="42">
        <f t="shared" si="156"/>
        <v>8</v>
      </c>
      <c r="B1487" s="42"/>
      <c r="C1487" s="43" t="s">
        <v>209</v>
      </c>
      <c r="D1487" s="43" t="s">
        <v>42</v>
      </c>
      <c r="E1487" s="44" t="s">
        <v>52</v>
      </c>
      <c r="F1487" s="43" t="s">
        <v>172</v>
      </c>
      <c r="G1487" s="45" t="s">
        <v>173</v>
      </c>
      <c r="H1487" s="46" t="s">
        <v>46</v>
      </c>
      <c r="I1487" s="46">
        <v>79460</v>
      </c>
      <c r="J1487" s="47">
        <f t="shared" si="152"/>
        <v>1103.6111111111111</v>
      </c>
      <c r="K1487" s="48">
        <v>7</v>
      </c>
      <c r="L1487" s="49">
        <f t="shared" si="153"/>
        <v>7725.2777777777774</v>
      </c>
      <c r="M1487" s="49"/>
      <c r="N1487" s="49"/>
      <c r="O1487" s="49"/>
      <c r="P1487" s="48"/>
      <c r="Q1487" s="49"/>
      <c r="R1487" s="49">
        <f t="shared" si="154"/>
        <v>772.52777777777783</v>
      </c>
      <c r="S1487" s="50">
        <f t="shared" si="155"/>
        <v>8497.8055555555547</v>
      </c>
    </row>
    <row r="1488" spans="1:19" ht="51" x14ac:dyDescent="0.2">
      <c r="A1488" s="42">
        <f t="shared" si="156"/>
        <v>9</v>
      </c>
      <c r="B1488" s="42"/>
      <c r="C1488" s="43" t="s">
        <v>238</v>
      </c>
      <c r="D1488" s="43" t="s">
        <v>42</v>
      </c>
      <c r="E1488" s="43" t="s">
        <v>48</v>
      </c>
      <c r="F1488" s="43" t="s">
        <v>239</v>
      </c>
      <c r="G1488" s="45" t="s">
        <v>240</v>
      </c>
      <c r="H1488" s="46" t="s">
        <v>46</v>
      </c>
      <c r="I1488" s="46">
        <v>92201</v>
      </c>
      <c r="J1488" s="47">
        <f t="shared" si="152"/>
        <v>1280.5694444444443</v>
      </c>
      <c r="K1488" s="48">
        <v>8</v>
      </c>
      <c r="L1488" s="49">
        <f t="shared" si="153"/>
        <v>10244.555555555555</v>
      </c>
      <c r="M1488" s="49"/>
      <c r="N1488" s="49"/>
      <c r="O1488" s="49"/>
      <c r="P1488" s="48"/>
      <c r="Q1488" s="49"/>
      <c r="R1488" s="49">
        <f t="shared" si="154"/>
        <v>1024.4555555555555</v>
      </c>
      <c r="S1488" s="50">
        <f t="shared" si="155"/>
        <v>11269.011111111111</v>
      </c>
    </row>
    <row r="1489" spans="1:19" ht="38.25" x14ac:dyDescent="0.2">
      <c r="A1489" s="42">
        <f t="shared" si="156"/>
        <v>10</v>
      </c>
      <c r="B1489" s="43"/>
      <c r="C1489" s="43" t="s">
        <v>191</v>
      </c>
      <c r="D1489" s="43" t="s">
        <v>42</v>
      </c>
      <c r="E1489" s="43" t="s">
        <v>74</v>
      </c>
      <c r="F1489" s="43" t="s">
        <v>183</v>
      </c>
      <c r="G1489" s="45" t="s">
        <v>70</v>
      </c>
      <c r="H1489" s="46" t="s">
        <v>46</v>
      </c>
      <c r="I1489" s="46">
        <v>93971</v>
      </c>
      <c r="J1489" s="47">
        <f t="shared" si="152"/>
        <v>1305.1527777777778</v>
      </c>
      <c r="K1489" s="48">
        <v>6</v>
      </c>
      <c r="L1489" s="49">
        <f t="shared" si="153"/>
        <v>7830.916666666667</v>
      </c>
      <c r="M1489" s="59"/>
      <c r="N1489" s="49"/>
      <c r="O1489" s="59">
        <v>25</v>
      </c>
      <c r="P1489" s="48">
        <v>6</v>
      </c>
      <c r="Q1489" s="49">
        <f>17697*25%/72*P1489</f>
        <v>368.6875</v>
      </c>
      <c r="R1489" s="49">
        <f t="shared" si="154"/>
        <v>783.0916666666667</v>
      </c>
      <c r="S1489" s="50">
        <f t="shared" si="155"/>
        <v>8982.6958333333332</v>
      </c>
    </row>
    <row r="1490" spans="1:19" ht="51" x14ac:dyDescent="0.2">
      <c r="A1490" s="42">
        <f t="shared" si="156"/>
        <v>11</v>
      </c>
      <c r="B1490" s="42"/>
      <c r="C1490" s="43" t="s">
        <v>286</v>
      </c>
      <c r="D1490" s="43" t="s">
        <v>42</v>
      </c>
      <c r="E1490" s="44" t="s">
        <v>74</v>
      </c>
      <c r="F1490" s="43" t="s">
        <v>316</v>
      </c>
      <c r="G1490" s="106" t="s">
        <v>317</v>
      </c>
      <c r="H1490" s="46" t="s">
        <v>46</v>
      </c>
      <c r="I1490" s="46">
        <v>87246</v>
      </c>
      <c r="J1490" s="47">
        <f t="shared" si="152"/>
        <v>1211.75</v>
      </c>
      <c r="K1490" s="48">
        <v>4.5999999999999996</v>
      </c>
      <c r="L1490" s="49">
        <f t="shared" si="153"/>
        <v>5574.0499999999993</v>
      </c>
      <c r="M1490" s="49"/>
      <c r="N1490" s="49"/>
      <c r="O1490" s="49"/>
      <c r="P1490" s="48"/>
      <c r="Q1490" s="49"/>
      <c r="R1490" s="49">
        <f t="shared" si="154"/>
        <v>557.40499999999997</v>
      </c>
      <c r="S1490" s="50">
        <f t="shared" si="155"/>
        <v>6131.454999999999</v>
      </c>
    </row>
    <row r="1491" spans="1:19" ht="51" x14ac:dyDescent="0.2">
      <c r="A1491" s="42">
        <f t="shared" si="156"/>
        <v>12</v>
      </c>
      <c r="B1491" s="42"/>
      <c r="C1491" s="43" t="s">
        <v>96</v>
      </c>
      <c r="D1491" s="43" t="s">
        <v>42</v>
      </c>
      <c r="E1491" s="43" t="s">
        <v>97</v>
      </c>
      <c r="F1491" s="43" t="s">
        <v>98</v>
      </c>
      <c r="G1491" s="45" t="s">
        <v>70</v>
      </c>
      <c r="H1491" s="46" t="s">
        <v>46</v>
      </c>
      <c r="I1491" s="46">
        <v>93971</v>
      </c>
      <c r="J1491" s="47">
        <f t="shared" si="152"/>
        <v>1305.1527777777778</v>
      </c>
      <c r="K1491" s="48">
        <v>7</v>
      </c>
      <c r="L1491" s="49">
        <f t="shared" si="153"/>
        <v>9136.0694444444453</v>
      </c>
      <c r="M1491" s="49"/>
      <c r="N1491" s="49"/>
      <c r="O1491" s="49">
        <v>20</v>
      </c>
      <c r="P1491" s="48">
        <v>7</v>
      </c>
      <c r="Q1491" s="49">
        <f>17697*20%/72*P1491</f>
        <v>344.10833333333335</v>
      </c>
      <c r="R1491" s="49">
        <f t="shared" si="154"/>
        <v>913.60694444444459</v>
      </c>
      <c r="S1491" s="50">
        <f t="shared" si="155"/>
        <v>10393.784722222223</v>
      </c>
    </row>
    <row r="1492" spans="1:19" ht="76.5" x14ac:dyDescent="0.2">
      <c r="A1492" s="42">
        <f t="shared" si="156"/>
        <v>13</v>
      </c>
      <c r="B1492" s="42"/>
      <c r="C1492" s="43" t="s">
        <v>184</v>
      </c>
      <c r="D1492" s="43" t="s">
        <v>42</v>
      </c>
      <c r="E1492" s="43" t="s">
        <v>160</v>
      </c>
      <c r="F1492" s="43" t="s">
        <v>185</v>
      </c>
      <c r="G1492" s="45" t="s">
        <v>186</v>
      </c>
      <c r="H1492" s="46" t="s">
        <v>46</v>
      </c>
      <c r="I1492" s="46">
        <v>87246</v>
      </c>
      <c r="J1492" s="47">
        <f t="shared" si="152"/>
        <v>1211.75</v>
      </c>
      <c r="K1492" s="48">
        <v>6</v>
      </c>
      <c r="L1492" s="49">
        <f t="shared" si="153"/>
        <v>7270.5</v>
      </c>
      <c r="M1492" s="49"/>
      <c r="N1492" s="49"/>
      <c r="O1492" s="49"/>
      <c r="P1492" s="48"/>
      <c r="Q1492" s="49"/>
      <c r="R1492" s="49">
        <f t="shared" si="154"/>
        <v>727.05000000000007</v>
      </c>
      <c r="S1492" s="50">
        <f t="shared" si="155"/>
        <v>7997.55</v>
      </c>
    </row>
    <row r="1493" spans="1:19" ht="63.75" x14ac:dyDescent="0.2">
      <c r="A1493" s="42">
        <f t="shared" si="156"/>
        <v>14</v>
      </c>
      <c r="B1493" s="42"/>
      <c r="C1493" s="43" t="s">
        <v>82</v>
      </c>
      <c r="D1493" s="43" t="s">
        <v>42</v>
      </c>
      <c r="E1493" s="43" t="s">
        <v>102</v>
      </c>
      <c r="F1493" s="43" t="s">
        <v>103</v>
      </c>
      <c r="G1493" s="45" t="s">
        <v>104</v>
      </c>
      <c r="H1493" s="46" t="s">
        <v>46</v>
      </c>
      <c r="I1493" s="46">
        <v>77867</v>
      </c>
      <c r="J1493" s="47">
        <f t="shared" si="152"/>
        <v>1081.4861111111111</v>
      </c>
      <c r="K1493" s="48">
        <v>10.4</v>
      </c>
      <c r="L1493" s="49">
        <f t="shared" si="153"/>
        <v>11247.455555555556</v>
      </c>
      <c r="M1493" s="59"/>
      <c r="N1493" s="59"/>
      <c r="O1493" s="59"/>
      <c r="P1493" s="48"/>
      <c r="Q1493" s="59"/>
      <c r="R1493" s="49">
        <f t="shared" si="154"/>
        <v>1124.7455555555557</v>
      </c>
      <c r="S1493" s="50">
        <f t="shared" si="155"/>
        <v>12372.201111111111</v>
      </c>
    </row>
    <row r="1494" spans="1:19" ht="51" x14ac:dyDescent="0.2">
      <c r="A1494" s="42">
        <f t="shared" si="156"/>
        <v>15</v>
      </c>
      <c r="B1494" s="42"/>
      <c r="C1494" s="43" t="s">
        <v>116</v>
      </c>
      <c r="D1494" s="43" t="s">
        <v>42</v>
      </c>
      <c r="E1494" s="43" t="s">
        <v>43</v>
      </c>
      <c r="F1494" s="43" t="s">
        <v>117</v>
      </c>
      <c r="G1494" s="45" t="s">
        <v>118</v>
      </c>
      <c r="H1494" s="46" t="s">
        <v>46</v>
      </c>
      <c r="I1494" s="46">
        <v>87246</v>
      </c>
      <c r="J1494" s="48">
        <f t="shared" si="152"/>
        <v>1211.75</v>
      </c>
      <c r="K1494" s="48">
        <v>7</v>
      </c>
      <c r="L1494" s="49">
        <f t="shared" si="153"/>
        <v>8482.25</v>
      </c>
      <c r="M1494" s="49"/>
      <c r="N1494" s="49"/>
      <c r="O1494" s="49"/>
      <c r="P1494" s="48"/>
      <c r="Q1494" s="49"/>
      <c r="R1494" s="49">
        <f t="shared" si="154"/>
        <v>848.22500000000002</v>
      </c>
      <c r="S1494" s="50">
        <f t="shared" si="155"/>
        <v>9330.4750000000004</v>
      </c>
    </row>
    <row r="1495" spans="1:19" ht="38.25" x14ac:dyDescent="0.2">
      <c r="A1495" s="42">
        <f t="shared" si="156"/>
        <v>16</v>
      </c>
      <c r="B1495" s="42"/>
      <c r="C1495" s="43" t="s">
        <v>191</v>
      </c>
      <c r="D1495" s="43" t="s">
        <v>42</v>
      </c>
      <c r="E1495" s="43" t="s">
        <v>48</v>
      </c>
      <c r="F1495" s="43" t="s">
        <v>192</v>
      </c>
      <c r="G1495" s="45" t="s">
        <v>193</v>
      </c>
      <c r="H1495" s="46" t="s">
        <v>46</v>
      </c>
      <c r="I1495" s="46">
        <v>90609</v>
      </c>
      <c r="J1495" s="47">
        <f t="shared" si="152"/>
        <v>1258.4583333333333</v>
      </c>
      <c r="K1495" s="48">
        <v>6</v>
      </c>
      <c r="L1495" s="49">
        <f t="shared" si="153"/>
        <v>7550.75</v>
      </c>
      <c r="M1495" s="49"/>
      <c r="N1495" s="49"/>
      <c r="O1495" s="49">
        <v>25</v>
      </c>
      <c r="P1495" s="48">
        <v>6</v>
      </c>
      <c r="Q1495" s="49">
        <f>17697*25%/72*P1495</f>
        <v>368.6875</v>
      </c>
      <c r="R1495" s="49">
        <f t="shared" si="154"/>
        <v>755.07500000000005</v>
      </c>
      <c r="S1495" s="50">
        <f t="shared" si="155"/>
        <v>8674.5125000000007</v>
      </c>
    </row>
    <row r="1496" spans="1:19" ht="38.25" x14ac:dyDescent="0.2">
      <c r="A1496" s="42">
        <f t="shared" si="156"/>
        <v>17</v>
      </c>
      <c r="B1496" s="42"/>
      <c r="C1496" s="43" t="s">
        <v>96</v>
      </c>
      <c r="D1496" s="43" t="s">
        <v>42</v>
      </c>
      <c r="E1496" s="43" t="s">
        <v>48</v>
      </c>
      <c r="F1496" s="43" t="s">
        <v>119</v>
      </c>
      <c r="G1496" s="45" t="s">
        <v>120</v>
      </c>
      <c r="H1496" s="46" t="s">
        <v>46</v>
      </c>
      <c r="I1496" s="46">
        <v>92201</v>
      </c>
      <c r="J1496" s="47">
        <f t="shared" si="152"/>
        <v>1280.5694444444443</v>
      </c>
      <c r="K1496" s="48">
        <v>0.8</v>
      </c>
      <c r="L1496" s="49">
        <f t="shared" si="153"/>
        <v>1024.4555555555555</v>
      </c>
      <c r="M1496" s="49"/>
      <c r="N1496" s="49"/>
      <c r="O1496" s="49">
        <v>20</v>
      </c>
      <c r="P1496" s="48">
        <v>0.8</v>
      </c>
      <c r="Q1496" s="49">
        <f>17697*20%/72*P1496</f>
        <v>39.326666666666668</v>
      </c>
      <c r="R1496" s="49">
        <f t="shared" si="154"/>
        <v>102.44555555555556</v>
      </c>
      <c r="S1496" s="50">
        <f t="shared" si="155"/>
        <v>1166.2277777777776</v>
      </c>
    </row>
    <row r="1497" spans="1:19" ht="51.75" thickBot="1" x14ac:dyDescent="0.25">
      <c r="A1497" s="42">
        <f t="shared" si="156"/>
        <v>18</v>
      </c>
      <c r="B1497" s="63"/>
      <c r="C1497" s="102" t="s">
        <v>428</v>
      </c>
      <c r="D1497" s="103" t="s">
        <v>42</v>
      </c>
      <c r="E1497" s="102"/>
      <c r="F1497" s="102"/>
      <c r="G1497" s="65" t="s">
        <v>125</v>
      </c>
      <c r="H1497" s="66" t="s">
        <v>46</v>
      </c>
      <c r="I1497" s="66">
        <v>85653</v>
      </c>
      <c r="J1497" s="47">
        <f t="shared" si="152"/>
        <v>1189.625</v>
      </c>
      <c r="K1497" s="61">
        <v>7.4</v>
      </c>
      <c r="L1497" s="49">
        <f t="shared" si="153"/>
        <v>8803.2250000000004</v>
      </c>
      <c r="M1497" s="62"/>
      <c r="N1497" s="62"/>
      <c r="O1497" s="62"/>
      <c r="P1497" s="61"/>
      <c r="Q1497" s="62"/>
      <c r="R1497" s="49">
        <f t="shared" si="154"/>
        <v>880.3225000000001</v>
      </c>
      <c r="S1497" s="50">
        <f t="shared" si="155"/>
        <v>9683.5475000000006</v>
      </c>
    </row>
    <row r="1498" spans="1:19" ht="13.5" thickBot="1" x14ac:dyDescent="0.25">
      <c r="A1498" s="155" t="s">
        <v>126</v>
      </c>
      <c r="B1498" s="156"/>
      <c r="C1498" s="157"/>
      <c r="D1498" s="157"/>
      <c r="E1498" s="157"/>
      <c r="F1498" s="157"/>
      <c r="G1498" s="163"/>
      <c r="H1498" s="163"/>
      <c r="I1498" s="163"/>
      <c r="J1498" s="164"/>
      <c r="K1498" s="164">
        <f>SUM(K1474:K1497)</f>
        <v>134.6</v>
      </c>
      <c r="L1498" s="165">
        <f>SUM(L1474:L1497)</f>
        <v>162062.18888888889</v>
      </c>
      <c r="M1498" s="165">
        <f>SUM(M1481:M1497)</f>
        <v>4424</v>
      </c>
      <c r="N1498" s="165">
        <f>SUM(N1481:N1497)</f>
        <v>0</v>
      </c>
      <c r="O1498" s="165"/>
      <c r="P1498" s="164"/>
      <c r="Q1498" s="165">
        <f>SUM(Q1480:Q1497)</f>
        <v>1445.2549999999999</v>
      </c>
      <c r="R1498" s="165">
        <f>SUM(R1480:R1497)</f>
        <v>16206.21888888889</v>
      </c>
      <c r="S1498" s="74">
        <f>SUM(S1480:S1497)</f>
        <v>184137.66277777782</v>
      </c>
    </row>
    <row r="1499" spans="1:19" x14ac:dyDescent="0.2">
      <c r="A1499" s="120"/>
      <c r="B1499" s="120"/>
      <c r="C1499" s="83"/>
      <c r="J1499" s="11"/>
      <c r="K1499" s="122"/>
      <c r="L1499" s="123"/>
      <c r="M1499" s="123"/>
      <c r="N1499" s="123"/>
      <c r="O1499" s="123"/>
      <c r="P1499" s="122"/>
      <c r="Q1499" s="123"/>
      <c r="R1499" s="124">
        <f>R1474/R1473*100</f>
        <v>96.15384615384616</v>
      </c>
      <c r="S1499" s="124">
        <f>S1498*R1499%</f>
        <v>177055.44497863253</v>
      </c>
    </row>
    <row r="1500" spans="1:19" x14ac:dyDescent="0.2">
      <c r="A1500" s="120"/>
      <c r="B1500" s="120"/>
      <c r="C1500" s="83"/>
      <c r="J1500" s="11"/>
      <c r="K1500" s="122"/>
      <c r="L1500" s="123"/>
      <c r="M1500" s="123"/>
      <c r="N1500" s="123"/>
      <c r="O1500" s="123"/>
      <c r="P1500" s="122"/>
      <c r="Q1500" s="123"/>
      <c r="R1500" s="124">
        <f>R1475/R1473*100</f>
        <v>3.8461538461538463</v>
      </c>
      <c r="S1500" s="124">
        <f>S1498*R1500%</f>
        <v>7082.2177991453009</v>
      </c>
    </row>
    <row r="1501" spans="1:19" x14ac:dyDescent="0.2">
      <c r="A1501" s="83"/>
      <c r="B1501" s="83"/>
      <c r="C1501" s="83"/>
      <c r="J1501" s="11"/>
      <c r="R1501" s="124">
        <f>SUM(R1499:R1500)</f>
        <v>100</v>
      </c>
      <c r="S1501" s="124">
        <f>SUM(S1499:S1500)</f>
        <v>184137.66277777782</v>
      </c>
    </row>
    <row r="1502" spans="1:19" x14ac:dyDescent="0.2">
      <c r="A1502" s="83"/>
      <c r="B1502" s="83"/>
      <c r="C1502" s="9" t="s">
        <v>127</v>
      </c>
      <c r="D1502" s="9"/>
      <c r="E1502" s="9"/>
      <c r="F1502" s="9"/>
      <c r="G1502" s="11"/>
      <c r="H1502" s="11"/>
      <c r="I1502" s="82"/>
      <c r="J1502" s="11"/>
      <c r="R1502" s="124"/>
      <c r="S1502" s="124"/>
    </row>
    <row r="1503" spans="1:19" x14ac:dyDescent="0.2">
      <c r="A1503" s="83"/>
      <c r="B1503" s="83"/>
      <c r="C1503" s="9"/>
      <c r="D1503" s="9"/>
      <c r="E1503" s="9"/>
      <c r="F1503" s="80"/>
      <c r="G1503" s="81"/>
      <c r="H1503" s="11"/>
      <c r="I1503" s="82"/>
      <c r="J1503" s="11"/>
      <c r="R1503" s="124"/>
      <c r="S1503" s="124"/>
    </row>
    <row r="1504" spans="1:19" x14ac:dyDescent="0.2">
      <c r="A1504" s="83"/>
      <c r="B1504" s="83"/>
      <c r="C1504" s="9" t="s">
        <v>129</v>
      </c>
      <c r="D1504" s="9"/>
      <c r="E1504" s="9"/>
      <c r="F1504" s="9"/>
      <c r="G1504" s="82"/>
      <c r="H1504" s="82"/>
      <c r="I1504" s="82"/>
      <c r="J1504" s="11"/>
      <c r="R1504" s="124"/>
      <c r="S1504" s="124"/>
    </row>
    <row r="1505" spans="1:19" x14ac:dyDescent="0.2">
      <c r="A1505" s="83"/>
      <c r="B1505" s="83"/>
      <c r="C1505" s="83"/>
      <c r="D1505" s="9"/>
      <c r="E1505" s="9"/>
      <c r="F1505" s="9"/>
      <c r="G1505" s="9"/>
      <c r="H1505" s="82"/>
      <c r="I1505" s="82"/>
      <c r="J1505" s="11"/>
      <c r="R1505" s="124"/>
      <c r="S1505" s="124"/>
    </row>
    <row r="1506" spans="1:19" x14ac:dyDescent="0.2">
      <c r="A1506" s="83"/>
      <c r="B1506" s="83"/>
      <c r="C1506" s="83"/>
      <c r="D1506" s="9"/>
      <c r="E1506" s="9"/>
      <c r="F1506" s="9"/>
      <c r="G1506" s="9"/>
      <c r="H1506" s="82"/>
      <c r="I1506" s="82"/>
      <c r="J1506" s="11"/>
      <c r="R1506" s="124"/>
      <c r="S1506" s="124"/>
    </row>
    <row r="1507" spans="1:19" x14ac:dyDescent="0.2">
      <c r="A1507" s="83"/>
      <c r="B1507" s="83"/>
      <c r="C1507" s="83"/>
      <c r="D1507" s="9"/>
      <c r="E1507" s="9"/>
      <c r="F1507" s="9"/>
      <c r="G1507" s="9"/>
      <c r="H1507" s="82"/>
      <c r="I1507" s="82"/>
      <c r="J1507" s="11"/>
      <c r="R1507" s="124"/>
      <c r="S1507" s="124"/>
    </row>
    <row r="1508" spans="1:19" x14ac:dyDescent="0.2">
      <c r="A1508" s="1" t="s">
        <v>0</v>
      </c>
      <c r="B1508" s="1"/>
      <c r="C1508" s="1"/>
      <c r="D1508" s="2"/>
      <c r="E1508" s="3" t="s">
        <v>431</v>
      </c>
      <c r="F1508" s="3"/>
      <c r="G1508" s="3"/>
      <c r="H1508" s="3"/>
      <c r="I1508" s="3"/>
      <c r="J1508" s="3"/>
      <c r="K1508" s="3"/>
      <c r="L1508" s="4"/>
      <c r="M1508" s="5"/>
      <c r="N1508" s="6" t="s">
        <v>2</v>
      </c>
      <c r="O1508" s="6"/>
      <c r="P1508" s="6"/>
      <c r="Q1508" s="6"/>
      <c r="R1508" s="6"/>
      <c r="S1508" s="6"/>
    </row>
    <row r="1509" spans="1:19" x14ac:dyDescent="0.2">
      <c r="A1509" s="8" t="s">
        <v>3</v>
      </c>
      <c r="B1509" s="8"/>
      <c r="C1509" s="8"/>
      <c r="D1509" s="2"/>
      <c r="E1509" s="2"/>
      <c r="F1509" s="9"/>
      <c r="G1509" s="10"/>
      <c r="H1509" s="11"/>
      <c r="I1509" s="11"/>
      <c r="J1509" s="5"/>
      <c r="K1509" s="5"/>
      <c r="L1509" s="4"/>
      <c r="N1509" s="12" t="s">
        <v>4</v>
      </c>
      <c r="O1509" s="12"/>
      <c r="P1509" s="12"/>
      <c r="Q1509" s="12"/>
      <c r="R1509" s="12"/>
      <c r="S1509" s="12"/>
    </row>
    <row r="1510" spans="1:19" x14ac:dyDescent="0.2">
      <c r="A1510" s="2"/>
      <c r="B1510" s="2"/>
      <c r="C1510" s="2"/>
      <c r="D1510" s="2"/>
      <c r="E1510" s="3" t="s">
        <v>5</v>
      </c>
      <c r="F1510" s="3"/>
      <c r="G1510" s="3"/>
      <c r="H1510" s="3"/>
      <c r="I1510" s="3"/>
      <c r="J1510" s="3"/>
      <c r="K1510" s="3"/>
      <c r="L1510" s="3"/>
      <c r="M1510" s="5"/>
      <c r="N1510" s="13"/>
      <c r="O1510" s="13"/>
      <c r="P1510" s="13"/>
      <c r="Q1510" s="14"/>
      <c r="R1510" s="15"/>
      <c r="S1510" s="16"/>
    </row>
    <row r="1511" spans="1:19" x14ac:dyDescent="0.2">
      <c r="A1511" s="3" t="s">
        <v>6</v>
      </c>
      <c r="B1511" s="3"/>
      <c r="C1511" s="3"/>
      <c r="D1511" s="3"/>
      <c r="E1511" s="2"/>
      <c r="F1511" s="9" t="s">
        <v>7</v>
      </c>
      <c r="G1511" s="9"/>
      <c r="H1511" s="9"/>
      <c r="I1511" s="9"/>
      <c r="J1511" s="5"/>
      <c r="K1511" s="5"/>
      <c r="L1511" s="4"/>
      <c r="M1511" s="5"/>
      <c r="N1511" s="17" t="s">
        <v>8</v>
      </c>
      <c r="O1511" s="17"/>
      <c r="P1511" s="17"/>
      <c r="Q1511" s="17"/>
      <c r="R1511" s="17"/>
      <c r="S1511" s="17"/>
    </row>
    <row r="1512" spans="1:19" x14ac:dyDescent="0.2">
      <c r="A1512" s="9"/>
      <c r="B1512" s="9"/>
      <c r="C1512" s="9"/>
      <c r="D1512" s="9"/>
      <c r="E1512" s="9"/>
      <c r="F1512" s="9"/>
      <c r="G1512" s="11"/>
      <c r="H1512" s="11"/>
      <c r="I1512" s="11"/>
      <c r="J1512" s="5"/>
      <c r="K1512" s="5"/>
      <c r="L1512" s="4"/>
      <c r="M1512" s="5"/>
      <c r="N1512" s="20"/>
      <c r="O1512" s="21"/>
      <c r="P1512" s="20"/>
      <c r="Q1512" s="20"/>
      <c r="R1512" s="20"/>
      <c r="S1512" s="4"/>
    </row>
    <row r="1513" spans="1:19" x14ac:dyDescent="0.2">
      <c r="A1513" s="9"/>
      <c r="B1513" s="9"/>
      <c r="C1513" s="9"/>
      <c r="D1513" s="9"/>
      <c r="E1513" s="9"/>
      <c r="F1513" s="2" t="s">
        <v>9</v>
      </c>
      <c r="G1513" s="9"/>
      <c r="H1513" s="9"/>
      <c r="I1513" s="9"/>
      <c r="J1513" s="9"/>
      <c r="K1513" s="5"/>
      <c r="L1513" s="4"/>
      <c r="M1513" s="5"/>
      <c r="N1513" s="4" t="s">
        <v>10</v>
      </c>
      <c r="O1513" s="5"/>
      <c r="P1513" s="4"/>
      <c r="Q1513" s="4"/>
      <c r="R1513" s="4"/>
      <c r="S1513" s="4"/>
    </row>
    <row r="1514" spans="1:19" x14ac:dyDescent="0.2">
      <c r="A1514" s="9"/>
      <c r="B1514" s="9"/>
      <c r="C1514" s="9"/>
      <c r="D1514" s="9"/>
      <c r="E1514" s="9"/>
      <c r="F1514" s="9"/>
      <c r="G1514" s="11"/>
      <c r="H1514" s="11"/>
      <c r="I1514" s="11"/>
      <c r="J1514" s="5"/>
      <c r="K1514" s="5"/>
      <c r="L1514" s="4"/>
      <c r="M1514" s="5"/>
      <c r="N1514" s="4" t="s">
        <v>11</v>
      </c>
      <c r="O1514" s="5"/>
      <c r="P1514" s="4"/>
      <c r="Q1514" s="4"/>
      <c r="R1514" s="16" t="s">
        <v>12</v>
      </c>
      <c r="S1514" s="4"/>
    </row>
    <row r="1515" spans="1:19" ht="51" customHeight="1" x14ac:dyDescent="0.2">
      <c r="A1515" s="9"/>
      <c r="B1515" s="9"/>
      <c r="C1515" s="9"/>
      <c r="D1515" s="9"/>
      <c r="E1515" s="9"/>
      <c r="F1515" s="9"/>
      <c r="G1515" s="11"/>
      <c r="H1515" s="11"/>
      <c r="I1515" s="11"/>
      <c r="J1515" s="5"/>
      <c r="K1515" s="5"/>
      <c r="L1515" s="4"/>
      <c r="M1515" s="5"/>
      <c r="N1515" s="22" t="s">
        <v>432</v>
      </c>
      <c r="O1515" s="22"/>
      <c r="P1515" s="22"/>
      <c r="Q1515" s="22"/>
      <c r="R1515" s="22"/>
      <c r="S1515" s="22"/>
    </row>
    <row r="1516" spans="1:19" x14ac:dyDescent="0.2">
      <c r="A1516" s="9"/>
      <c r="B1516" s="9"/>
      <c r="C1516" s="9"/>
      <c r="D1516" s="9"/>
      <c r="E1516" s="9"/>
      <c r="F1516" s="9"/>
      <c r="G1516" s="11"/>
      <c r="H1516" s="11"/>
      <c r="I1516" s="11"/>
      <c r="J1516" s="5"/>
      <c r="K1516" s="5"/>
      <c r="L1516" s="4"/>
      <c r="M1516" s="5"/>
      <c r="N1516" s="22"/>
      <c r="O1516" s="22"/>
      <c r="P1516" s="22"/>
      <c r="Q1516" s="22"/>
      <c r="R1516" s="22"/>
      <c r="S1516" s="22"/>
    </row>
    <row r="1517" spans="1:19" x14ac:dyDescent="0.2">
      <c r="A1517" s="9"/>
      <c r="B1517" s="9"/>
      <c r="C1517" s="9"/>
      <c r="D1517" s="9"/>
      <c r="E1517" s="9"/>
      <c r="F1517" s="9"/>
      <c r="G1517" s="11"/>
      <c r="H1517" s="11"/>
      <c r="I1517" s="11"/>
      <c r="J1517" s="5"/>
      <c r="K1517" s="5"/>
      <c r="L1517" s="4"/>
      <c r="M1517" s="5"/>
      <c r="N1517" s="23" t="s">
        <v>14</v>
      </c>
      <c r="O1517" s="23"/>
      <c r="P1517" s="23"/>
      <c r="Q1517" s="23"/>
      <c r="R1517" s="24">
        <v>2</v>
      </c>
      <c r="S1517" s="4"/>
    </row>
    <row r="1518" spans="1:19" x14ac:dyDescent="0.2">
      <c r="A1518" s="9"/>
      <c r="B1518" s="9"/>
      <c r="C1518" s="9"/>
      <c r="D1518" s="9"/>
      <c r="E1518" s="9"/>
      <c r="F1518" s="9"/>
      <c r="G1518" s="11"/>
      <c r="H1518" s="11"/>
      <c r="I1518" s="11"/>
      <c r="J1518" s="5"/>
      <c r="K1518" s="5"/>
      <c r="L1518" s="4"/>
      <c r="M1518" s="5"/>
      <c r="N1518" s="4" t="s">
        <v>15</v>
      </c>
      <c r="O1518" s="5"/>
      <c r="P1518" s="4"/>
      <c r="Q1518" s="4"/>
      <c r="R1518" s="171">
        <v>1</v>
      </c>
      <c r="S1518" s="4"/>
    </row>
    <row r="1519" spans="1:19" x14ac:dyDescent="0.2">
      <c r="A1519" s="9"/>
      <c r="B1519" s="9"/>
      <c r="C1519" s="9"/>
      <c r="D1519" s="9"/>
      <c r="E1519" s="9"/>
      <c r="F1519" s="9"/>
      <c r="G1519" s="11"/>
      <c r="H1519" s="11"/>
      <c r="I1519" s="11"/>
      <c r="J1519" s="5"/>
      <c r="K1519" s="5"/>
      <c r="L1519" s="4"/>
      <c r="M1519" s="5"/>
      <c r="N1519" s="4" t="s">
        <v>16</v>
      </c>
      <c r="O1519" s="5"/>
      <c r="P1519" s="4"/>
      <c r="Q1519" s="4"/>
      <c r="R1519" s="16">
        <v>50</v>
      </c>
      <c r="S1519" s="4"/>
    </row>
    <row r="1520" spans="1:19" x14ac:dyDescent="0.2">
      <c r="A1520" s="9"/>
      <c r="B1520" s="9"/>
      <c r="C1520" s="9"/>
      <c r="D1520" s="9"/>
      <c r="E1520" s="9"/>
      <c r="F1520" s="9"/>
      <c r="G1520" s="11"/>
      <c r="H1520" s="11"/>
      <c r="I1520" s="11"/>
      <c r="J1520" s="5"/>
      <c r="K1520" s="5"/>
      <c r="L1520" s="4"/>
      <c r="M1520" s="5"/>
      <c r="N1520" s="4" t="s">
        <v>17</v>
      </c>
      <c r="O1520" s="5"/>
      <c r="P1520" s="4"/>
      <c r="Q1520" s="4"/>
      <c r="R1520" s="16">
        <v>50</v>
      </c>
      <c r="S1520" s="4"/>
    </row>
    <row r="1521" spans="1:19" x14ac:dyDescent="0.2">
      <c r="A1521" s="9"/>
      <c r="B1521" s="9"/>
      <c r="C1521" s="9"/>
      <c r="D1521" s="9"/>
      <c r="E1521" s="9"/>
      <c r="F1521" s="9"/>
      <c r="G1521" s="11"/>
      <c r="H1521" s="11"/>
      <c r="I1521" s="11"/>
      <c r="J1521" s="5"/>
      <c r="K1521" s="5"/>
      <c r="L1521" s="4"/>
      <c r="M1521" s="5"/>
      <c r="N1521" s="4" t="s">
        <v>18</v>
      </c>
      <c r="O1521" s="5"/>
      <c r="P1521" s="4"/>
      <c r="Q1521" s="4"/>
      <c r="R1521" s="16">
        <v>0</v>
      </c>
      <c r="S1521" s="4"/>
    </row>
    <row r="1522" spans="1:19" x14ac:dyDescent="0.2">
      <c r="A1522" s="9"/>
      <c r="B1522" s="9"/>
      <c r="C1522" s="9"/>
      <c r="D1522" s="9"/>
      <c r="E1522" s="9"/>
      <c r="F1522" s="9"/>
      <c r="G1522" s="11"/>
      <c r="H1522" s="11"/>
      <c r="I1522" s="11"/>
      <c r="J1522" s="5"/>
      <c r="K1522" s="5"/>
      <c r="L1522" s="4"/>
      <c r="M1522" s="5"/>
      <c r="N1522" s="4" t="s">
        <v>19</v>
      </c>
      <c r="O1522" s="5"/>
      <c r="P1522" s="4"/>
      <c r="Q1522" s="4"/>
      <c r="R1522" s="16">
        <v>3948</v>
      </c>
      <c r="S1522" s="4"/>
    </row>
    <row r="1523" spans="1:19" x14ac:dyDescent="0.2">
      <c r="A1523" s="26" t="s">
        <v>20</v>
      </c>
      <c r="B1523" s="26" t="s">
        <v>21</v>
      </c>
      <c r="C1523" s="26" t="s">
        <v>22</v>
      </c>
      <c r="D1523" s="26" t="s">
        <v>23</v>
      </c>
      <c r="E1523" s="26" t="s">
        <v>24</v>
      </c>
      <c r="F1523" s="26" t="s">
        <v>25</v>
      </c>
      <c r="G1523" s="26" t="s">
        <v>26</v>
      </c>
      <c r="H1523" s="26" t="s">
        <v>27</v>
      </c>
      <c r="I1523" s="26" t="s">
        <v>28</v>
      </c>
      <c r="J1523" s="26" t="s">
        <v>29</v>
      </c>
      <c r="K1523" s="26" t="s">
        <v>30</v>
      </c>
      <c r="L1523" s="26" t="s">
        <v>31</v>
      </c>
      <c r="M1523" s="27" t="s">
        <v>32</v>
      </c>
      <c r="N1523" s="28"/>
      <c r="O1523" s="28"/>
      <c r="P1523" s="28"/>
      <c r="Q1523" s="29"/>
      <c r="R1523" s="30" t="s">
        <v>33</v>
      </c>
      <c r="S1523" s="31" t="s">
        <v>34</v>
      </c>
    </row>
    <row r="1524" spans="1:19" x14ac:dyDescent="0.2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3" t="s">
        <v>35</v>
      </c>
      <c r="N1524" s="30" t="s">
        <v>36</v>
      </c>
      <c r="O1524" s="27" t="s">
        <v>37</v>
      </c>
      <c r="P1524" s="28"/>
      <c r="Q1524" s="29"/>
      <c r="R1524" s="34"/>
      <c r="S1524" s="35"/>
    </row>
    <row r="1525" spans="1:19" ht="108" customHeight="1" x14ac:dyDescent="0.2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7"/>
      <c r="N1525" s="38"/>
      <c r="O1525" s="39" t="s">
        <v>38</v>
      </c>
      <c r="P1525" s="40" t="s">
        <v>39</v>
      </c>
      <c r="Q1525" s="41" t="s">
        <v>40</v>
      </c>
      <c r="R1525" s="38"/>
      <c r="S1525" s="35"/>
    </row>
    <row r="1526" spans="1:19" ht="57" customHeight="1" x14ac:dyDescent="0.2">
      <c r="A1526" s="42">
        <v>1</v>
      </c>
      <c r="B1526" s="42"/>
      <c r="C1526" s="43" t="s">
        <v>41</v>
      </c>
      <c r="D1526" s="43" t="s">
        <v>42</v>
      </c>
      <c r="E1526" s="44" t="s">
        <v>43</v>
      </c>
      <c r="F1526" s="43" t="s">
        <v>44</v>
      </c>
      <c r="G1526" s="45" t="s">
        <v>45</v>
      </c>
      <c r="H1526" s="46" t="s">
        <v>46</v>
      </c>
      <c r="I1526" s="46">
        <v>87246</v>
      </c>
      <c r="J1526" s="47">
        <f t="shared" ref="J1526:J1552" si="157">I1526/72</f>
        <v>1211.75</v>
      </c>
      <c r="K1526" s="48">
        <v>3.8</v>
      </c>
      <c r="L1526" s="49">
        <f t="shared" ref="L1526:L1539" si="158">J1526*K1526</f>
        <v>4604.6499999999996</v>
      </c>
      <c r="M1526" s="49"/>
      <c r="N1526" s="49"/>
      <c r="O1526" s="49"/>
      <c r="P1526" s="48"/>
      <c r="Q1526" s="49"/>
      <c r="R1526" s="49">
        <f t="shared" ref="R1526:R1539" si="159">L1526*10%</f>
        <v>460.46499999999997</v>
      </c>
      <c r="S1526" s="50">
        <f t="shared" ref="S1526:S1552" si="160">R1526+Q1526+N1526+M1526+L1526</f>
        <v>5065.1149999999998</v>
      </c>
    </row>
    <row r="1527" spans="1:19" ht="50.25" customHeight="1" x14ac:dyDescent="0.2">
      <c r="A1527" s="42">
        <v>2</v>
      </c>
      <c r="B1527" s="42"/>
      <c r="C1527" s="43" t="s">
        <v>47</v>
      </c>
      <c r="D1527" s="43" t="s">
        <v>42</v>
      </c>
      <c r="E1527" s="43" t="s">
        <v>48</v>
      </c>
      <c r="F1527" s="43" t="s">
        <v>49</v>
      </c>
      <c r="G1527" s="45" t="s">
        <v>50</v>
      </c>
      <c r="H1527" s="46" t="s">
        <v>46</v>
      </c>
      <c r="I1527" s="46">
        <v>90609</v>
      </c>
      <c r="J1527" s="47">
        <f t="shared" si="157"/>
        <v>1258.4583333333333</v>
      </c>
      <c r="K1527" s="48">
        <v>6</v>
      </c>
      <c r="L1527" s="49">
        <f t="shared" si="158"/>
        <v>7550.75</v>
      </c>
      <c r="M1527" s="49"/>
      <c r="N1527" s="49"/>
      <c r="O1527" s="49">
        <v>20</v>
      </c>
      <c r="P1527" s="48">
        <v>6</v>
      </c>
      <c r="Q1527" s="49">
        <f>17697*20%/72*P1527</f>
        <v>294.95</v>
      </c>
      <c r="R1527" s="49">
        <f t="shared" si="159"/>
        <v>755.07500000000005</v>
      </c>
      <c r="S1527" s="50">
        <f t="shared" si="160"/>
        <v>8600.7749999999996</v>
      </c>
    </row>
    <row r="1528" spans="1:19" ht="54.75" customHeight="1" x14ac:dyDescent="0.2">
      <c r="A1528" s="42">
        <f t="shared" ref="A1528:A1552" si="161">A1527+1</f>
        <v>3</v>
      </c>
      <c r="B1528" s="42"/>
      <c r="C1528" s="43" t="s">
        <v>105</v>
      </c>
      <c r="D1528" s="43" t="s">
        <v>42</v>
      </c>
      <c r="E1528" s="43" t="s">
        <v>43</v>
      </c>
      <c r="F1528" s="43" t="s">
        <v>258</v>
      </c>
      <c r="G1528" s="45" t="s">
        <v>259</v>
      </c>
      <c r="H1528" s="46" t="s">
        <v>46</v>
      </c>
      <c r="I1528" s="46">
        <v>92201</v>
      </c>
      <c r="J1528" s="47">
        <f t="shared" si="157"/>
        <v>1280.5694444444443</v>
      </c>
      <c r="K1528" s="48">
        <v>15.6</v>
      </c>
      <c r="L1528" s="49">
        <f t="shared" si="158"/>
        <v>19976.883333333331</v>
      </c>
      <c r="M1528" s="59"/>
      <c r="N1528" s="59"/>
      <c r="O1528" s="59"/>
      <c r="P1528" s="48"/>
      <c r="Q1528" s="59"/>
      <c r="R1528" s="49">
        <f t="shared" si="159"/>
        <v>1997.6883333333333</v>
      </c>
      <c r="S1528" s="50">
        <f t="shared" si="160"/>
        <v>21974.571666666663</v>
      </c>
    </row>
    <row r="1529" spans="1:19" ht="57.75" customHeight="1" x14ac:dyDescent="0.2">
      <c r="A1529" s="42">
        <f t="shared" si="161"/>
        <v>4</v>
      </c>
      <c r="B1529" s="42"/>
      <c r="C1529" s="43" t="s">
        <v>55</v>
      </c>
      <c r="D1529" s="43" t="s">
        <v>42</v>
      </c>
      <c r="E1529" s="43" t="s">
        <v>56</v>
      </c>
      <c r="F1529" s="43" t="s">
        <v>57</v>
      </c>
      <c r="G1529" s="45" t="s">
        <v>58</v>
      </c>
      <c r="H1529" s="46" t="s">
        <v>46</v>
      </c>
      <c r="I1529" s="46">
        <v>82468</v>
      </c>
      <c r="J1529" s="47">
        <f t="shared" si="157"/>
        <v>1145.3888888888889</v>
      </c>
      <c r="K1529" s="48">
        <v>16.600000000000001</v>
      </c>
      <c r="L1529" s="49">
        <f t="shared" si="158"/>
        <v>19013.455555555556</v>
      </c>
      <c r="M1529" s="49"/>
      <c r="N1529" s="49"/>
      <c r="O1529" s="49">
        <v>25</v>
      </c>
      <c r="P1529" s="48">
        <v>16.600000000000001</v>
      </c>
      <c r="Q1529" s="49">
        <f>17697*25%/72*P1529</f>
        <v>1020.0354166666667</v>
      </c>
      <c r="R1529" s="49">
        <f t="shared" si="159"/>
        <v>1901.3455555555556</v>
      </c>
      <c r="S1529" s="50">
        <f t="shared" si="160"/>
        <v>21934.836527777778</v>
      </c>
    </row>
    <row r="1530" spans="1:19" ht="57.75" customHeight="1" x14ac:dyDescent="0.2">
      <c r="A1530" s="42">
        <f t="shared" si="161"/>
        <v>5</v>
      </c>
      <c r="B1530" s="42"/>
      <c r="C1530" s="43" t="s">
        <v>59</v>
      </c>
      <c r="D1530" s="43" t="s">
        <v>42</v>
      </c>
      <c r="E1530" s="43" t="s">
        <v>43</v>
      </c>
      <c r="F1530" s="43" t="s">
        <v>60</v>
      </c>
      <c r="G1530" s="45" t="s">
        <v>61</v>
      </c>
      <c r="H1530" s="46" t="s">
        <v>46</v>
      </c>
      <c r="I1530" s="46">
        <v>89016</v>
      </c>
      <c r="J1530" s="47">
        <f t="shared" si="157"/>
        <v>1236.3333333333333</v>
      </c>
      <c r="K1530" s="57">
        <v>15.6</v>
      </c>
      <c r="L1530" s="49">
        <f t="shared" si="158"/>
        <v>19286.8</v>
      </c>
      <c r="M1530" s="54"/>
      <c r="N1530" s="54"/>
      <c r="O1530" s="49">
        <v>20</v>
      </c>
      <c r="P1530" s="48">
        <v>15.6</v>
      </c>
      <c r="Q1530" s="49">
        <f>17697*20%/72*P1530</f>
        <v>766.87</v>
      </c>
      <c r="R1530" s="49">
        <f t="shared" si="159"/>
        <v>1928.68</v>
      </c>
      <c r="S1530" s="50">
        <f t="shared" si="160"/>
        <v>21982.35</v>
      </c>
    </row>
    <row r="1531" spans="1:19" ht="63.75" x14ac:dyDescent="0.2">
      <c r="A1531" s="42">
        <f t="shared" si="161"/>
        <v>6</v>
      </c>
      <c r="B1531" s="43"/>
      <c r="C1531" s="43" t="s">
        <v>93</v>
      </c>
      <c r="D1531" s="43" t="s">
        <v>42</v>
      </c>
      <c r="E1531" s="44" t="s">
        <v>52</v>
      </c>
      <c r="F1531" s="43" t="s">
        <v>407</v>
      </c>
      <c r="G1531" s="45" t="s">
        <v>408</v>
      </c>
      <c r="H1531" s="46" t="s">
        <v>46</v>
      </c>
      <c r="I1531" s="46">
        <v>87246</v>
      </c>
      <c r="J1531" s="47">
        <f t="shared" si="157"/>
        <v>1211.75</v>
      </c>
      <c r="K1531" s="48">
        <v>8.8000000000000007</v>
      </c>
      <c r="L1531" s="49">
        <f t="shared" si="158"/>
        <v>10663.400000000001</v>
      </c>
      <c r="M1531" s="49"/>
      <c r="N1531" s="49"/>
      <c r="O1531" s="49"/>
      <c r="P1531" s="48"/>
      <c r="Q1531" s="49"/>
      <c r="R1531" s="49">
        <f t="shared" si="159"/>
        <v>1066.3400000000001</v>
      </c>
      <c r="S1531" s="50">
        <f t="shared" si="160"/>
        <v>11729.740000000002</v>
      </c>
    </row>
    <row r="1532" spans="1:19" ht="47.25" customHeight="1" x14ac:dyDescent="0.2">
      <c r="A1532" s="42">
        <f t="shared" si="161"/>
        <v>7</v>
      </c>
      <c r="B1532" s="43"/>
      <c r="C1532" s="43" t="s">
        <v>51</v>
      </c>
      <c r="D1532" s="43" t="s">
        <v>42</v>
      </c>
      <c r="E1532" s="43" t="s">
        <v>48</v>
      </c>
      <c r="F1532" s="43" t="s">
        <v>69</v>
      </c>
      <c r="G1532" s="45" t="s">
        <v>70</v>
      </c>
      <c r="H1532" s="46" t="s">
        <v>46</v>
      </c>
      <c r="I1532" s="46">
        <v>93971</v>
      </c>
      <c r="J1532" s="47">
        <f t="shared" si="157"/>
        <v>1305.1527777777778</v>
      </c>
      <c r="K1532" s="48">
        <v>17.5</v>
      </c>
      <c r="L1532" s="49">
        <f t="shared" si="158"/>
        <v>22840.173611111113</v>
      </c>
      <c r="M1532" s="59"/>
      <c r="N1532" s="59"/>
      <c r="O1532" s="59">
        <v>25</v>
      </c>
      <c r="P1532" s="48">
        <v>17.5</v>
      </c>
      <c r="Q1532" s="49">
        <f>17697*25%/72*P1532</f>
        <v>1075.3385416666665</v>
      </c>
      <c r="R1532" s="49">
        <f t="shared" si="159"/>
        <v>2284.0173611111113</v>
      </c>
      <c r="S1532" s="50">
        <f t="shared" si="160"/>
        <v>26199.529513888891</v>
      </c>
    </row>
    <row r="1533" spans="1:19" ht="63.75" x14ac:dyDescent="0.2">
      <c r="A1533" s="42">
        <f t="shared" si="161"/>
        <v>8</v>
      </c>
      <c r="B1533" s="43"/>
      <c r="C1533" s="43" t="s">
        <v>71</v>
      </c>
      <c r="D1533" s="43" t="s">
        <v>42</v>
      </c>
      <c r="E1533" s="44" t="s">
        <v>52</v>
      </c>
      <c r="F1533" s="43" t="s">
        <v>72</v>
      </c>
      <c r="G1533" s="45" t="s">
        <v>73</v>
      </c>
      <c r="H1533" s="46" t="s">
        <v>46</v>
      </c>
      <c r="I1533" s="46">
        <v>82468</v>
      </c>
      <c r="J1533" s="47">
        <f t="shared" si="157"/>
        <v>1145.3888888888889</v>
      </c>
      <c r="K1533" s="48">
        <v>15.6</v>
      </c>
      <c r="L1533" s="49">
        <f t="shared" si="158"/>
        <v>17868.066666666666</v>
      </c>
      <c r="M1533" s="49"/>
      <c r="N1533" s="49"/>
      <c r="O1533" s="49">
        <v>20</v>
      </c>
      <c r="P1533" s="48">
        <v>15.6</v>
      </c>
      <c r="Q1533" s="49">
        <f>17697*20%/72*P1533</f>
        <v>766.87</v>
      </c>
      <c r="R1533" s="49">
        <f t="shared" si="159"/>
        <v>1786.8066666666666</v>
      </c>
      <c r="S1533" s="50">
        <f t="shared" si="160"/>
        <v>20421.743333333332</v>
      </c>
    </row>
    <row r="1534" spans="1:19" ht="42.75" customHeight="1" x14ac:dyDescent="0.2">
      <c r="A1534" s="42">
        <f t="shared" si="161"/>
        <v>9</v>
      </c>
      <c r="B1534" s="42"/>
      <c r="C1534" s="43" t="s">
        <v>51</v>
      </c>
      <c r="D1534" s="43" t="s">
        <v>42</v>
      </c>
      <c r="E1534" s="43" t="s">
        <v>74</v>
      </c>
      <c r="F1534" s="43" t="s">
        <v>75</v>
      </c>
      <c r="G1534" s="58" t="s">
        <v>70</v>
      </c>
      <c r="H1534" s="46" t="s">
        <v>46</v>
      </c>
      <c r="I1534" s="46">
        <v>93971</v>
      </c>
      <c r="J1534" s="47">
        <f t="shared" si="157"/>
        <v>1305.1527777777778</v>
      </c>
      <c r="K1534" s="48">
        <v>17.5</v>
      </c>
      <c r="L1534" s="49">
        <f t="shared" si="158"/>
        <v>22840.173611111113</v>
      </c>
      <c r="M1534" s="49"/>
      <c r="N1534" s="49"/>
      <c r="O1534" s="49">
        <v>25</v>
      </c>
      <c r="P1534" s="48">
        <v>17.5</v>
      </c>
      <c r="Q1534" s="49">
        <f>17697*25%/72*P1534</f>
        <v>1075.3385416666665</v>
      </c>
      <c r="R1534" s="49">
        <f t="shared" si="159"/>
        <v>2284.0173611111113</v>
      </c>
      <c r="S1534" s="50">
        <f t="shared" si="160"/>
        <v>26199.529513888891</v>
      </c>
    </row>
    <row r="1535" spans="1:19" ht="80.25" customHeight="1" x14ac:dyDescent="0.2">
      <c r="A1535" s="42">
        <f t="shared" si="161"/>
        <v>10</v>
      </c>
      <c r="B1535" s="43"/>
      <c r="C1535" s="43" t="s">
        <v>298</v>
      </c>
      <c r="D1535" s="43" t="s">
        <v>42</v>
      </c>
      <c r="E1535" s="44" t="s">
        <v>299</v>
      </c>
      <c r="F1535" s="43" t="s">
        <v>300</v>
      </c>
      <c r="G1535" s="45" t="s">
        <v>70</v>
      </c>
      <c r="H1535" s="46" t="s">
        <v>46</v>
      </c>
      <c r="I1535" s="46">
        <v>93971</v>
      </c>
      <c r="J1535" s="47">
        <f t="shared" si="157"/>
        <v>1305.1527777777778</v>
      </c>
      <c r="K1535" s="48">
        <v>8</v>
      </c>
      <c r="L1535" s="49">
        <f t="shared" si="158"/>
        <v>10441.222222222223</v>
      </c>
      <c r="M1535" s="49"/>
      <c r="N1535" s="49"/>
      <c r="O1535" s="49"/>
      <c r="P1535" s="48"/>
      <c r="Q1535" s="49"/>
      <c r="R1535" s="49">
        <f t="shared" si="159"/>
        <v>1044.1222222222223</v>
      </c>
      <c r="S1535" s="50">
        <f t="shared" si="160"/>
        <v>11485.344444444445</v>
      </c>
    </row>
    <row r="1536" spans="1:19" ht="89.25" customHeight="1" x14ac:dyDescent="0.2">
      <c r="A1536" s="42">
        <f t="shared" si="161"/>
        <v>11</v>
      </c>
      <c r="B1536" s="42"/>
      <c r="C1536" s="43" t="s">
        <v>62</v>
      </c>
      <c r="D1536" s="43" t="s">
        <v>42</v>
      </c>
      <c r="E1536" s="43" t="s">
        <v>43</v>
      </c>
      <c r="F1536" s="43" t="s">
        <v>206</v>
      </c>
      <c r="G1536" s="45" t="s">
        <v>207</v>
      </c>
      <c r="H1536" s="46" t="s">
        <v>46</v>
      </c>
      <c r="I1536" s="46">
        <v>84061</v>
      </c>
      <c r="J1536" s="47">
        <f t="shared" si="157"/>
        <v>1167.5138888888889</v>
      </c>
      <c r="K1536" s="48">
        <v>15.2</v>
      </c>
      <c r="L1536" s="49">
        <f t="shared" si="158"/>
        <v>17746.211111111112</v>
      </c>
      <c r="M1536" s="59"/>
      <c r="N1536" s="59"/>
      <c r="O1536" s="59"/>
      <c r="P1536" s="48"/>
      <c r="Q1536" s="59"/>
      <c r="R1536" s="49">
        <f t="shared" si="159"/>
        <v>1774.6211111111113</v>
      </c>
      <c r="S1536" s="50">
        <f t="shared" si="160"/>
        <v>19520.832222222223</v>
      </c>
    </row>
    <row r="1537" spans="1:19" ht="50.25" customHeight="1" x14ac:dyDescent="0.2">
      <c r="A1537" s="42">
        <f t="shared" si="161"/>
        <v>12</v>
      </c>
      <c r="B1537" s="42"/>
      <c r="C1537" s="43" t="s">
        <v>78</v>
      </c>
      <c r="D1537" s="43" t="s">
        <v>42</v>
      </c>
      <c r="E1537" s="43" t="s">
        <v>79</v>
      </c>
      <c r="F1537" s="43" t="s">
        <v>80</v>
      </c>
      <c r="G1537" s="45" t="s">
        <v>81</v>
      </c>
      <c r="H1537" s="46" t="s">
        <v>46</v>
      </c>
      <c r="I1537" s="46">
        <v>84061</v>
      </c>
      <c r="J1537" s="47">
        <f t="shared" si="157"/>
        <v>1167.5138888888889</v>
      </c>
      <c r="K1537" s="48">
        <v>12.8</v>
      </c>
      <c r="L1537" s="49">
        <f t="shared" si="158"/>
        <v>14944.177777777779</v>
      </c>
      <c r="M1537" s="49"/>
      <c r="N1537" s="49"/>
      <c r="O1537" s="49"/>
      <c r="P1537" s="48"/>
      <c r="Q1537" s="49"/>
      <c r="R1537" s="49">
        <f t="shared" si="159"/>
        <v>1494.4177777777779</v>
      </c>
      <c r="S1537" s="50">
        <f t="shared" si="160"/>
        <v>16438.595555555556</v>
      </c>
    </row>
    <row r="1538" spans="1:19" ht="63.75" x14ac:dyDescent="0.2">
      <c r="A1538" s="42">
        <f t="shared" si="161"/>
        <v>13</v>
      </c>
      <c r="B1538" s="42"/>
      <c r="C1538" s="43" t="s">
        <v>85</v>
      </c>
      <c r="D1538" s="43" t="s">
        <v>42</v>
      </c>
      <c r="E1538" s="44" t="s">
        <v>52</v>
      </c>
      <c r="F1538" s="43" t="s">
        <v>433</v>
      </c>
      <c r="G1538" s="45" t="s">
        <v>434</v>
      </c>
      <c r="H1538" s="46" t="s">
        <v>46</v>
      </c>
      <c r="I1538" s="46">
        <v>89016</v>
      </c>
      <c r="J1538" s="47">
        <f t="shared" si="157"/>
        <v>1236.3333333333333</v>
      </c>
      <c r="K1538" s="48">
        <v>38.4</v>
      </c>
      <c r="L1538" s="49">
        <f t="shared" si="158"/>
        <v>47475.199999999997</v>
      </c>
      <c r="M1538" s="59"/>
      <c r="N1538" s="59"/>
      <c r="O1538" s="49">
        <v>20</v>
      </c>
      <c r="P1538" s="48">
        <v>38.4</v>
      </c>
      <c r="Q1538" s="49">
        <f>17697*20%/72*P1538</f>
        <v>1887.6799999999998</v>
      </c>
      <c r="R1538" s="49">
        <f t="shared" si="159"/>
        <v>4747.5199999999995</v>
      </c>
      <c r="S1538" s="50">
        <f t="shared" si="160"/>
        <v>54110.399999999994</v>
      </c>
    </row>
    <row r="1539" spans="1:19" ht="57" customHeight="1" x14ac:dyDescent="0.2">
      <c r="A1539" s="42">
        <f t="shared" si="161"/>
        <v>14</v>
      </c>
      <c r="B1539" s="42"/>
      <c r="C1539" s="43" t="s">
        <v>62</v>
      </c>
      <c r="D1539" s="43" t="s">
        <v>42</v>
      </c>
      <c r="E1539" s="43" t="s">
        <v>43</v>
      </c>
      <c r="F1539" s="43" t="s">
        <v>88</v>
      </c>
      <c r="G1539" s="45" t="s">
        <v>89</v>
      </c>
      <c r="H1539" s="60" t="s">
        <v>46</v>
      </c>
      <c r="I1539" s="46">
        <v>80875</v>
      </c>
      <c r="J1539" s="47">
        <f t="shared" si="157"/>
        <v>1123.2638888888889</v>
      </c>
      <c r="K1539" s="48">
        <v>15.2</v>
      </c>
      <c r="L1539" s="49">
        <f t="shared" si="158"/>
        <v>17073.611111111109</v>
      </c>
      <c r="M1539" s="49"/>
      <c r="N1539" s="49"/>
      <c r="O1539" s="49"/>
      <c r="P1539" s="48"/>
      <c r="Q1539" s="49"/>
      <c r="R1539" s="49">
        <f t="shared" si="159"/>
        <v>1707.3611111111111</v>
      </c>
      <c r="S1539" s="50">
        <f t="shared" si="160"/>
        <v>18780.972222222219</v>
      </c>
    </row>
    <row r="1540" spans="1:19" ht="43.5" customHeight="1" x14ac:dyDescent="0.2">
      <c r="A1540" s="42">
        <f t="shared" si="161"/>
        <v>15</v>
      </c>
      <c r="B1540" s="43"/>
      <c r="C1540" s="43" t="s">
        <v>191</v>
      </c>
      <c r="D1540" s="43" t="s">
        <v>42</v>
      </c>
      <c r="E1540" s="43" t="s">
        <v>74</v>
      </c>
      <c r="F1540" s="43" t="s">
        <v>183</v>
      </c>
      <c r="G1540" s="45" t="s">
        <v>70</v>
      </c>
      <c r="H1540" s="46" t="s">
        <v>46</v>
      </c>
      <c r="I1540" s="46">
        <v>93971</v>
      </c>
      <c r="J1540" s="47">
        <f t="shared" si="157"/>
        <v>1305.1527777777778</v>
      </c>
      <c r="K1540" s="48"/>
      <c r="L1540" s="49"/>
      <c r="M1540" s="59">
        <v>4424</v>
      </c>
      <c r="N1540" s="49"/>
      <c r="O1540" s="59"/>
      <c r="P1540" s="48"/>
      <c r="Q1540" s="49"/>
      <c r="R1540" s="49"/>
      <c r="S1540" s="50">
        <f t="shared" si="160"/>
        <v>4424</v>
      </c>
    </row>
    <row r="1541" spans="1:19" ht="48" customHeight="1" x14ac:dyDescent="0.2">
      <c r="A1541" s="42">
        <f t="shared" si="161"/>
        <v>16</v>
      </c>
      <c r="B1541" s="42"/>
      <c r="C1541" s="43" t="s">
        <v>55</v>
      </c>
      <c r="D1541" s="43" t="s">
        <v>42</v>
      </c>
      <c r="E1541" s="43" t="s">
        <v>90</v>
      </c>
      <c r="F1541" s="43" t="s">
        <v>91</v>
      </c>
      <c r="G1541" s="58" t="s">
        <v>92</v>
      </c>
      <c r="H1541" s="46" t="s">
        <v>46</v>
      </c>
      <c r="I1541" s="46">
        <v>85653</v>
      </c>
      <c r="J1541" s="47">
        <f t="shared" si="157"/>
        <v>1189.625</v>
      </c>
      <c r="K1541" s="48">
        <v>16.600000000000001</v>
      </c>
      <c r="L1541" s="49">
        <f t="shared" ref="L1541:L1552" si="162">J1541*K1541</f>
        <v>19747.775000000001</v>
      </c>
      <c r="M1541" s="49"/>
      <c r="N1541" s="49"/>
      <c r="O1541" s="49">
        <v>25</v>
      </c>
      <c r="P1541" s="48">
        <v>16.600000000000001</v>
      </c>
      <c r="Q1541" s="49">
        <f>17697*25%/72*P1541</f>
        <v>1020.0354166666667</v>
      </c>
      <c r="R1541" s="49">
        <f t="shared" ref="R1541:R1552" si="163">L1541*10%</f>
        <v>1974.7775000000001</v>
      </c>
      <c r="S1541" s="50">
        <f t="shared" si="160"/>
        <v>22742.587916666667</v>
      </c>
    </row>
    <row r="1542" spans="1:19" ht="62.25" customHeight="1" x14ac:dyDescent="0.2">
      <c r="A1542" s="42">
        <f t="shared" si="161"/>
        <v>17</v>
      </c>
      <c r="B1542" s="42"/>
      <c r="C1542" s="43" t="s">
        <v>96</v>
      </c>
      <c r="D1542" s="43" t="s">
        <v>42</v>
      </c>
      <c r="E1542" s="43" t="s">
        <v>97</v>
      </c>
      <c r="F1542" s="43" t="s">
        <v>98</v>
      </c>
      <c r="G1542" s="45" t="s">
        <v>70</v>
      </c>
      <c r="H1542" s="46" t="s">
        <v>46</v>
      </c>
      <c r="I1542" s="46">
        <v>93971</v>
      </c>
      <c r="J1542" s="47">
        <f t="shared" si="157"/>
        <v>1305.1527777777778</v>
      </c>
      <c r="K1542" s="48">
        <v>20.8</v>
      </c>
      <c r="L1542" s="49">
        <f t="shared" si="162"/>
        <v>27147.177777777779</v>
      </c>
      <c r="M1542" s="49"/>
      <c r="N1542" s="49"/>
      <c r="O1542" s="49">
        <v>20</v>
      </c>
      <c r="P1542" s="48">
        <v>20.8</v>
      </c>
      <c r="Q1542" s="49">
        <f>17697*20%/72*P1542</f>
        <v>1022.4933333333333</v>
      </c>
      <c r="R1542" s="49">
        <f t="shared" si="163"/>
        <v>2714.7177777777779</v>
      </c>
      <c r="S1542" s="50">
        <f t="shared" si="160"/>
        <v>30884.388888888891</v>
      </c>
    </row>
    <row r="1543" spans="1:19" ht="72" customHeight="1" x14ac:dyDescent="0.2">
      <c r="A1543" s="42">
        <f t="shared" si="161"/>
        <v>18</v>
      </c>
      <c r="B1543" s="43"/>
      <c r="C1543" s="43" t="s">
        <v>210</v>
      </c>
      <c r="D1543" s="43" t="s">
        <v>42</v>
      </c>
      <c r="E1543" s="43" t="s">
        <v>94</v>
      </c>
      <c r="F1543" s="43" t="s">
        <v>101</v>
      </c>
      <c r="G1543" s="45" t="s">
        <v>70</v>
      </c>
      <c r="H1543" s="46" t="s">
        <v>46</v>
      </c>
      <c r="I1543" s="46">
        <v>93971</v>
      </c>
      <c r="J1543" s="47">
        <f t="shared" si="157"/>
        <v>1305.1527777777778</v>
      </c>
      <c r="K1543" s="48">
        <v>17.5</v>
      </c>
      <c r="L1543" s="49">
        <f t="shared" si="162"/>
        <v>22840.173611111113</v>
      </c>
      <c r="M1543" s="49"/>
      <c r="N1543" s="49"/>
      <c r="O1543" s="49"/>
      <c r="P1543" s="48"/>
      <c r="Q1543" s="49"/>
      <c r="R1543" s="49">
        <f t="shared" si="163"/>
        <v>2284.0173611111113</v>
      </c>
      <c r="S1543" s="50">
        <f t="shared" si="160"/>
        <v>25124.190972222226</v>
      </c>
    </row>
    <row r="1544" spans="1:19" ht="47.25" customHeight="1" x14ac:dyDescent="0.2">
      <c r="A1544" s="42">
        <f t="shared" si="161"/>
        <v>19</v>
      </c>
      <c r="B1544" s="42"/>
      <c r="C1544" s="43" t="s">
        <v>108</v>
      </c>
      <c r="D1544" s="43" t="s">
        <v>42</v>
      </c>
      <c r="E1544" s="43" t="s">
        <v>109</v>
      </c>
      <c r="F1544" s="43" t="s">
        <v>110</v>
      </c>
      <c r="G1544" s="45" t="s">
        <v>70</v>
      </c>
      <c r="H1544" s="46" t="s">
        <v>46</v>
      </c>
      <c r="I1544" s="46">
        <v>93971</v>
      </c>
      <c r="J1544" s="47">
        <f t="shared" si="157"/>
        <v>1305.1527777777778</v>
      </c>
      <c r="K1544" s="48">
        <v>31.4</v>
      </c>
      <c r="L1544" s="49">
        <f t="shared" si="162"/>
        <v>40981.797222222223</v>
      </c>
      <c r="M1544" s="49"/>
      <c r="N1544" s="49"/>
      <c r="O1544" s="49">
        <v>20</v>
      </c>
      <c r="P1544" s="48">
        <v>31.4</v>
      </c>
      <c r="Q1544" s="49">
        <f>17697*20%/72*P1544</f>
        <v>1543.5716666666665</v>
      </c>
      <c r="R1544" s="49">
        <f t="shared" si="163"/>
        <v>4098.1797222222222</v>
      </c>
      <c r="S1544" s="50">
        <f t="shared" si="160"/>
        <v>46623.548611111109</v>
      </c>
    </row>
    <row r="1545" spans="1:19" ht="63.75" x14ac:dyDescent="0.2">
      <c r="A1545" s="42">
        <f t="shared" si="161"/>
        <v>20</v>
      </c>
      <c r="B1545" s="42"/>
      <c r="C1545" s="43" t="s">
        <v>113</v>
      </c>
      <c r="D1545" s="43" t="s">
        <v>42</v>
      </c>
      <c r="E1545" s="44" t="s">
        <v>52</v>
      </c>
      <c r="F1545" s="43" t="s">
        <v>114</v>
      </c>
      <c r="G1545" s="45" t="s">
        <v>115</v>
      </c>
      <c r="H1545" s="46" t="s">
        <v>46</v>
      </c>
      <c r="I1545" s="46">
        <v>90609</v>
      </c>
      <c r="J1545" s="47">
        <f t="shared" si="157"/>
        <v>1258.4583333333333</v>
      </c>
      <c r="K1545" s="48">
        <v>11.4</v>
      </c>
      <c r="L1545" s="49">
        <f t="shared" si="162"/>
        <v>14346.424999999999</v>
      </c>
      <c r="M1545" s="49"/>
      <c r="N1545" s="49"/>
      <c r="O1545" s="49"/>
      <c r="P1545" s="48"/>
      <c r="Q1545" s="49"/>
      <c r="R1545" s="49">
        <f t="shared" si="163"/>
        <v>1434.6424999999999</v>
      </c>
      <c r="S1545" s="50">
        <f t="shared" si="160"/>
        <v>15781.067499999999</v>
      </c>
    </row>
    <row r="1546" spans="1:19" ht="51" x14ac:dyDescent="0.2">
      <c r="A1546" s="42">
        <f t="shared" si="161"/>
        <v>21</v>
      </c>
      <c r="B1546" s="42"/>
      <c r="C1546" s="43" t="s">
        <v>116</v>
      </c>
      <c r="D1546" s="43" t="s">
        <v>42</v>
      </c>
      <c r="E1546" s="43" t="s">
        <v>43</v>
      </c>
      <c r="F1546" s="43" t="s">
        <v>117</v>
      </c>
      <c r="G1546" s="45" t="s">
        <v>118</v>
      </c>
      <c r="H1546" s="46" t="s">
        <v>46</v>
      </c>
      <c r="I1546" s="46">
        <v>87246</v>
      </c>
      <c r="J1546" s="48">
        <f t="shared" si="157"/>
        <v>1211.75</v>
      </c>
      <c r="K1546" s="48">
        <v>17</v>
      </c>
      <c r="L1546" s="49">
        <f t="shared" si="162"/>
        <v>20599.75</v>
      </c>
      <c r="M1546" s="49"/>
      <c r="N1546" s="49"/>
      <c r="O1546" s="49"/>
      <c r="P1546" s="48"/>
      <c r="Q1546" s="49"/>
      <c r="R1546" s="49">
        <f t="shared" si="163"/>
        <v>2059.9749999999999</v>
      </c>
      <c r="S1546" s="50">
        <f t="shared" si="160"/>
        <v>22659.724999999999</v>
      </c>
    </row>
    <row r="1547" spans="1:19" ht="39.75" customHeight="1" x14ac:dyDescent="0.2">
      <c r="A1547" s="42">
        <f t="shared" si="161"/>
        <v>22</v>
      </c>
      <c r="B1547" s="42"/>
      <c r="C1547" s="43" t="s">
        <v>96</v>
      </c>
      <c r="D1547" s="43" t="s">
        <v>42</v>
      </c>
      <c r="E1547" s="43" t="s">
        <v>48</v>
      </c>
      <c r="F1547" s="43" t="s">
        <v>119</v>
      </c>
      <c r="G1547" s="45" t="s">
        <v>120</v>
      </c>
      <c r="H1547" s="46" t="s">
        <v>46</v>
      </c>
      <c r="I1547" s="46">
        <v>92201</v>
      </c>
      <c r="J1547" s="47">
        <f t="shared" si="157"/>
        <v>1280.5694444444443</v>
      </c>
      <c r="K1547" s="48">
        <v>4.4000000000000004</v>
      </c>
      <c r="L1547" s="49">
        <f t="shared" si="162"/>
        <v>5634.5055555555555</v>
      </c>
      <c r="M1547" s="49">
        <v>4424</v>
      </c>
      <c r="N1547" s="49"/>
      <c r="O1547" s="49">
        <v>20</v>
      </c>
      <c r="P1547" s="48">
        <v>4.4000000000000004</v>
      </c>
      <c r="Q1547" s="49">
        <f>17697*20%/72*P1547</f>
        <v>216.29666666666668</v>
      </c>
      <c r="R1547" s="49">
        <f t="shared" si="163"/>
        <v>563.45055555555552</v>
      </c>
      <c r="S1547" s="50">
        <f t="shared" si="160"/>
        <v>10838.252777777778</v>
      </c>
    </row>
    <row r="1548" spans="1:19" ht="43.5" customHeight="1" x14ac:dyDescent="0.2">
      <c r="A1548" s="42">
        <f t="shared" si="161"/>
        <v>23</v>
      </c>
      <c r="B1548" s="42"/>
      <c r="C1548" s="43" t="s">
        <v>41</v>
      </c>
      <c r="D1548" s="43" t="s">
        <v>42</v>
      </c>
      <c r="E1548" s="43" t="s">
        <v>48</v>
      </c>
      <c r="F1548" s="43" t="s">
        <v>435</v>
      </c>
      <c r="G1548" s="45" t="s">
        <v>436</v>
      </c>
      <c r="H1548" s="46" t="s">
        <v>46</v>
      </c>
      <c r="I1548" s="46">
        <v>92201</v>
      </c>
      <c r="J1548" s="47">
        <f t="shared" si="157"/>
        <v>1280.5694444444443</v>
      </c>
      <c r="K1548" s="61">
        <v>6</v>
      </c>
      <c r="L1548" s="49">
        <f t="shared" si="162"/>
        <v>7683.4166666666661</v>
      </c>
      <c r="M1548" s="62"/>
      <c r="N1548" s="62"/>
      <c r="O1548" s="62"/>
      <c r="P1548" s="61"/>
      <c r="Q1548" s="62"/>
      <c r="R1548" s="49">
        <f t="shared" si="163"/>
        <v>768.3416666666667</v>
      </c>
      <c r="S1548" s="50">
        <f t="shared" si="160"/>
        <v>8451.7583333333332</v>
      </c>
    </row>
    <row r="1549" spans="1:19" ht="51" x14ac:dyDescent="0.2">
      <c r="A1549" s="42">
        <f t="shared" si="161"/>
        <v>24</v>
      </c>
      <c r="B1549" s="42"/>
      <c r="C1549" s="43" t="s">
        <v>280</v>
      </c>
      <c r="D1549" s="43" t="s">
        <v>42</v>
      </c>
      <c r="E1549" s="43" t="s">
        <v>43</v>
      </c>
      <c r="F1549" s="43" t="s">
        <v>281</v>
      </c>
      <c r="G1549" s="45" t="s">
        <v>282</v>
      </c>
      <c r="H1549" s="46" t="s">
        <v>46</v>
      </c>
      <c r="I1549" s="46">
        <v>85653</v>
      </c>
      <c r="J1549" s="47">
        <f t="shared" si="157"/>
        <v>1189.625</v>
      </c>
      <c r="K1549" s="61">
        <v>8.8000000000000007</v>
      </c>
      <c r="L1549" s="49">
        <f t="shared" si="162"/>
        <v>10468.700000000001</v>
      </c>
      <c r="M1549" s="62"/>
      <c r="N1549" s="62"/>
      <c r="O1549" s="49"/>
      <c r="P1549" s="48"/>
      <c r="Q1549" s="49"/>
      <c r="R1549" s="49">
        <f t="shared" si="163"/>
        <v>1046.8700000000001</v>
      </c>
      <c r="S1549" s="50">
        <f t="shared" si="160"/>
        <v>11515.570000000002</v>
      </c>
    </row>
    <row r="1550" spans="1:19" ht="42.75" customHeight="1" x14ac:dyDescent="0.2">
      <c r="A1550" s="42">
        <f t="shared" si="161"/>
        <v>25</v>
      </c>
      <c r="B1550" s="42"/>
      <c r="C1550" s="43" t="s">
        <v>51</v>
      </c>
      <c r="D1550" s="43" t="s">
        <v>42</v>
      </c>
      <c r="E1550" s="43" t="s">
        <v>74</v>
      </c>
      <c r="F1550" s="43" t="s">
        <v>121</v>
      </c>
      <c r="G1550" s="45" t="s">
        <v>122</v>
      </c>
      <c r="H1550" s="46" t="s">
        <v>46</v>
      </c>
      <c r="I1550" s="46">
        <v>89016</v>
      </c>
      <c r="J1550" s="47">
        <f t="shared" si="157"/>
        <v>1236.3333333333333</v>
      </c>
      <c r="K1550" s="48">
        <v>17.5</v>
      </c>
      <c r="L1550" s="49">
        <f t="shared" si="162"/>
        <v>21635.833333333332</v>
      </c>
      <c r="M1550" s="49"/>
      <c r="N1550" s="49"/>
      <c r="O1550" s="49">
        <v>25</v>
      </c>
      <c r="P1550" s="48">
        <v>17.5</v>
      </c>
      <c r="Q1550" s="49">
        <f>17697*25%/72*P1550</f>
        <v>1075.3385416666665</v>
      </c>
      <c r="R1550" s="49">
        <f t="shared" si="163"/>
        <v>2163.5833333333335</v>
      </c>
      <c r="S1550" s="50">
        <f t="shared" si="160"/>
        <v>24874.755208333332</v>
      </c>
    </row>
    <row r="1551" spans="1:19" ht="54.75" customHeight="1" x14ac:dyDescent="0.2">
      <c r="A1551" s="42">
        <f t="shared" si="161"/>
        <v>26</v>
      </c>
      <c r="B1551" s="42"/>
      <c r="C1551" s="43" t="s">
        <v>62</v>
      </c>
      <c r="D1551" s="43" t="s">
        <v>42</v>
      </c>
      <c r="E1551" s="43" t="s">
        <v>43</v>
      </c>
      <c r="F1551" s="43" t="s">
        <v>123</v>
      </c>
      <c r="G1551" s="45" t="s">
        <v>89</v>
      </c>
      <c r="H1551" s="46" t="s">
        <v>46</v>
      </c>
      <c r="I1551" s="46">
        <v>80875</v>
      </c>
      <c r="J1551" s="47">
        <f t="shared" si="157"/>
        <v>1123.2638888888889</v>
      </c>
      <c r="K1551" s="61">
        <v>15.2</v>
      </c>
      <c r="L1551" s="49">
        <f t="shared" si="162"/>
        <v>17073.611111111109</v>
      </c>
      <c r="M1551" s="62"/>
      <c r="N1551" s="62"/>
      <c r="O1551" s="62"/>
      <c r="P1551" s="61"/>
      <c r="Q1551" s="49"/>
      <c r="R1551" s="49">
        <f t="shared" si="163"/>
        <v>1707.3611111111111</v>
      </c>
      <c r="S1551" s="50">
        <f t="shared" si="160"/>
        <v>18780.972222222219</v>
      </c>
    </row>
    <row r="1552" spans="1:19" ht="51.75" thickBot="1" x14ac:dyDescent="0.25">
      <c r="A1552" s="42">
        <f t="shared" si="161"/>
        <v>27</v>
      </c>
      <c r="B1552" s="63"/>
      <c r="C1552" s="102" t="s">
        <v>428</v>
      </c>
      <c r="D1552" s="103" t="s">
        <v>42</v>
      </c>
      <c r="E1552" s="102"/>
      <c r="F1552" s="102"/>
      <c r="G1552" s="65" t="s">
        <v>125</v>
      </c>
      <c r="H1552" s="66" t="s">
        <v>46</v>
      </c>
      <c r="I1552" s="66">
        <v>85653</v>
      </c>
      <c r="J1552" s="47">
        <f t="shared" si="157"/>
        <v>1189.625</v>
      </c>
      <c r="K1552" s="61">
        <v>21.6</v>
      </c>
      <c r="L1552" s="49">
        <f t="shared" si="162"/>
        <v>25695.9</v>
      </c>
      <c r="M1552" s="62"/>
      <c r="N1552" s="62"/>
      <c r="O1552" s="62"/>
      <c r="P1552" s="61"/>
      <c r="Q1552" s="62"/>
      <c r="R1552" s="49">
        <f t="shared" si="163"/>
        <v>2569.59</v>
      </c>
      <c r="S1552" s="50">
        <f t="shared" si="160"/>
        <v>28265.49</v>
      </c>
    </row>
    <row r="1553" spans="1:21" ht="13.5" thickBot="1" x14ac:dyDescent="0.25">
      <c r="A1553" s="89" t="s">
        <v>126</v>
      </c>
      <c r="B1553" s="90"/>
      <c r="C1553" s="70"/>
      <c r="D1553" s="70"/>
      <c r="E1553" s="70"/>
      <c r="F1553" s="70"/>
      <c r="G1553" s="71"/>
      <c r="H1553" s="71"/>
      <c r="I1553" s="71"/>
      <c r="J1553" s="72"/>
      <c r="K1553" s="72">
        <f>SUM(K1526:K1552)</f>
        <v>394.79999999999995</v>
      </c>
      <c r="L1553" s="73">
        <f>SUM(L1526:L1552)</f>
        <v>486179.84027777787</v>
      </c>
      <c r="M1553" s="73">
        <f>SUM(M1526:M1552)</f>
        <v>8848</v>
      </c>
      <c r="N1553" s="73"/>
      <c r="O1553" s="73"/>
      <c r="P1553" s="72">
        <f>SUM(P1526:P1552)</f>
        <v>217.9</v>
      </c>
      <c r="Q1553" s="73">
        <f>SUM(Q1526:Q1552)</f>
        <v>11764.818125</v>
      </c>
      <c r="R1553" s="73">
        <f>SUM(R1526:R1552)</f>
        <v>48617.984027777784</v>
      </c>
      <c r="S1553" s="91">
        <f>SUM(S1526:S1552)</f>
        <v>555410.64243055566</v>
      </c>
    </row>
    <row r="1554" spans="1:21" x14ac:dyDescent="0.2">
      <c r="A1554" s="83"/>
      <c r="B1554" s="83"/>
      <c r="C1554" s="83"/>
      <c r="D1554" s="83"/>
      <c r="E1554" s="83"/>
      <c r="F1554" s="83"/>
    </row>
    <row r="1555" spans="1:21" x14ac:dyDescent="0.2">
      <c r="A1555" s="83"/>
      <c r="B1555" s="83"/>
      <c r="C1555" s="83"/>
      <c r="D1555" s="83"/>
      <c r="E1555" s="83"/>
      <c r="F1555" s="83"/>
      <c r="R1555" s="137">
        <f>R1520/R1519*100</f>
        <v>100</v>
      </c>
      <c r="S1555" s="137">
        <f>S1553*R1555%</f>
        <v>555410.64243055566</v>
      </c>
    </row>
    <row r="1556" spans="1:21" x14ac:dyDescent="0.2">
      <c r="A1556" s="83"/>
      <c r="B1556" s="83"/>
      <c r="C1556" s="83"/>
      <c r="D1556" s="83"/>
      <c r="E1556" s="83"/>
      <c r="F1556" s="83"/>
      <c r="R1556" s="124">
        <f>R1521/R1519*100</f>
        <v>0</v>
      </c>
      <c r="S1556" s="4">
        <f>S1553*R1556%</f>
        <v>0</v>
      </c>
    </row>
    <row r="1557" spans="1:21" x14ac:dyDescent="0.2">
      <c r="A1557" s="83"/>
      <c r="B1557" s="83"/>
      <c r="C1557" s="9" t="s">
        <v>127</v>
      </c>
      <c r="D1557" s="9"/>
      <c r="E1557" s="9"/>
      <c r="F1557" s="9"/>
      <c r="G1557" s="11"/>
      <c r="H1557" s="11"/>
      <c r="I1557" s="11"/>
      <c r="R1557" s="4">
        <f>SUM(R1555:R1556)</f>
        <v>100</v>
      </c>
      <c r="S1557" s="4">
        <f>SUM(S1555:S1556)</f>
        <v>555410.64243055566</v>
      </c>
    </row>
    <row r="1558" spans="1:21" x14ac:dyDescent="0.2">
      <c r="A1558" s="83"/>
      <c r="B1558" s="83"/>
      <c r="C1558" s="9"/>
      <c r="D1558" s="9"/>
      <c r="E1558" s="9"/>
      <c r="F1558" s="80"/>
      <c r="G1558" s="81"/>
      <c r="H1558" s="11"/>
      <c r="I1558" s="11"/>
      <c r="R1558" s="4"/>
      <c r="S1558" s="4"/>
    </row>
    <row r="1559" spans="1:21" x14ac:dyDescent="0.2">
      <c r="A1559" s="83"/>
      <c r="B1559" s="83"/>
      <c r="C1559" s="9" t="s">
        <v>129</v>
      </c>
      <c r="D1559" s="9"/>
      <c r="E1559" s="9"/>
      <c r="F1559" s="9"/>
      <c r="G1559" s="82"/>
      <c r="H1559" s="82"/>
      <c r="I1559" s="11"/>
    </row>
    <row r="1560" spans="1:21" x14ac:dyDescent="0.2">
      <c r="A1560" s="83"/>
      <c r="B1560" s="83"/>
      <c r="C1560" s="9"/>
      <c r="D1560" s="9"/>
      <c r="E1560" s="9"/>
      <c r="F1560" s="9"/>
      <c r="G1560" s="82"/>
      <c r="H1560" s="82"/>
      <c r="I1560" s="11"/>
      <c r="K1560" s="173"/>
      <c r="L1560" s="173"/>
      <c r="M1560" s="173"/>
      <c r="N1560" s="173"/>
      <c r="O1560" s="173"/>
      <c r="P1560" s="173"/>
      <c r="Q1560" s="173"/>
      <c r="R1560" s="173"/>
      <c r="S1560" s="173"/>
    </row>
    <row r="1563" spans="1:21" x14ac:dyDescent="0.2">
      <c r="K1563" s="173"/>
      <c r="S1563" s="75"/>
    </row>
    <row r="1564" spans="1:21" x14ac:dyDescent="0.2">
      <c r="K1564" s="173"/>
      <c r="S1564" s="75"/>
    </row>
    <row r="1565" spans="1:21" x14ac:dyDescent="0.2">
      <c r="K1565" s="173"/>
      <c r="S1565" s="75"/>
    </row>
    <row r="1567" spans="1:21" x14ac:dyDescent="0.2">
      <c r="H1567" s="173"/>
      <c r="K1567" s="173"/>
      <c r="L1567" s="173"/>
      <c r="M1567" s="173"/>
      <c r="N1567" s="173"/>
      <c r="O1567" s="173"/>
      <c r="P1567" s="173"/>
      <c r="Q1567" s="173"/>
      <c r="R1567" s="173"/>
      <c r="S1567" s="173"/>
      <c r="U1567" s="173"/>
    </row>
    <row r="1568" spans="1:21" x14ac:dyDescent="0.2">
      <c r="K1568" s="173"/>
      <c r="L1568" s="173"/>
      <c r="M1568" s="173"/>
      <c r="N1568" s="173"/>
      <c r="O1568" s="173"/>
      <c r="P1568" s="173"/>
      <c r="Q1568" s="173"/>
      <c r="R1568" s="173"/>
      <c r="S1568" s="173"/>
    </row>
    <row r="1569" spans="11:19" x14ac:dyDescent="0.2">
      <c r="K1569" s="173"/>
      <c r="L1569" s="173"/>
      <c r="M1569" s="173"/>
      <c r="N1569" s="173"/>
      <c r="O1569" s="173"/>
      <c r="P1569" s="173"/>
      <c r="Q1569" s="173"/>
      <c r="R1569" s="173"/>
      <c r="S1569" s="173"/>
    </row>
  </sheetData>
  <mergeCells count="872">
    <mergeCell ref="A1553:B1553"/>
    <mergeCell ref="M1523:Q1523"/>
    <mergeCell ref="R1523:R1525"/>
    <mergeCell ref="S1523:S1525"/>
    <mergeCell ref="M1524:M1525"/>
    <mergeCell ref="N1524:N1525"/>
    <mergeCell ref="O1524:Q1524"/>
    <mergeCell ref="G1523:G1525"/>
    <mergeCell ref="H1523:H1525"/>
    <mergeCell ref="I1523:I1525"/>
    <mergeCell ref="J1523:J1525"/>
    <mergeCell ref="K1523:K1525"/>
    <mergeCell ref="L1523:L1525"/>
    <mergeCell ref="N1515:S1516"/>
    <mergeCell ref="N1517:Q1517"/>
    <mergeCell ref="A1523:A1525"/>
    <mergeCell ref="B1523:B1525"/>
    <mergeCell ref="C1523:C1525"/>
    <mergeCell ref="D1523:D1525"/>
    <mergeCell ref="E1523:E1525"/>
    <mergeCell ref="F1523:F1525"/>
    <mergeCell ref="E1510:L1510"/>
    <mergeCell ref="A1511:D1511"/>
    <mergeCell ref="N1511:S1511"/>
    <mergeCell ref="A1509:C1509"/>
    <mergeCell ref="N1509:S1509"/>
    <mergeCell ref="A1498:B1498"/>
    <mergeCell ref="A1508:C1508"/>
    <mergeCell ref="E1508:K1508"/>
    <mergeCell ref="N1508:S1508"/>
    <mergeCell ref="M1477:Q1477"/>
    <mergeCell ref="R1477:R1479"/>
    <mergeCell ref="S1477:S1479"/>
    <mergeCell ref="M1478:M1479"/>
    <mergeCell ref="N1478:N1479"/>
    <mergeCell ref="O1478:Q1478"/>
    <mergeCell ref="G1477:G1479"/>
    <mergeCell ref="H1477:H1479"/>
    <mergeCell ref="I1477:I1479"/>
    <mergeCell ref="J1477:J1479"/>
    <mergeCell ref="K1477:K1479"/>
    <mergeCell ref="L1477:L1479"/>
    <mergeCell ref="N1469:S1470"/>
    <mergeCell ref="N1471:Q1471"/>
    <mergeCell ref="A1477:A1479"/>
    <mergeCell ref="B1477:B1479"/>
    <mergeCell ref="C1477:C1479"/>
    <mergeCell ref="D1477:D1479"/>
    <mergeCell ref="E1477:E1479"/>
    <mergeCell ref="F1477:F1479"/>
    <mergeCell ref="E1464:L1464"/>
    <mergeCell ref="A1465:D1465"/>
    <mergeCell ref="N1465:S1465"/>
    <mergeCell ref="A1463:C1463"/>
    <mergeCell ref="N1463:S1463"/>
    <mergeCell ref="A1450:B1450"/>
    <mergeCell ref="A1462:C1462"/>
    <mergeCell ref="E1462:K1462"/>
    <mergeCell ref="N1462:S1462"/>
    <mergeCell ref="M1439:Q1439"/>
    <mergeCell ref="R1439:R1441"/>
    <mergeCell ref="S1439:S1441"/>
    <mergeCell ref="M1440:M1441"/>
    <mergeCell ref="N1440:N1441"/>
    <mergeCell ref="O1440:Q1440"/>
    <mergeCell ref="G1439:G1441"/>
    <mergeCell ref="H1439:H1441"/>
    <mergeCell ref="I1439:I1441"/>
    <mergeCell ref="J1439:J1441"/>
    <mergeCell ref="K1439:K1441"/>
    <mergeCell ref="L1439:L1441"/>
    <mergeCell ref="N1431:S1432"/>
    <mergeCell ref="N1433:Q1433"/>
    <mergeCell ref="A1439:A1441"/>
    <mergeCell ref="B1439:B1441"/>
    <mergeCell ref="C1439:C1441"/>
    <mergeCell ref="D1439:D1441"/>
    <mergeCell ref="E1439:E1441"/>
    <mergeCell ref="F1439:F1441"/>
    <mergeCell ref="E1426:L1426"/>
    <mergeCell ref="A1427:D1427"/>
    <mergeCell ref="N1427:S1427"/>
    <mergeCell ref="A1425:C1425"/>
    <mergeCell ref="N1425:S1425"/>
    <mergeCell ref="A1412:B1412"/>
    <mergeCell ref="A1424:C1424"/>
    <mergeCell ref="E1424:K1424"/>
    <mergeCell ref="N1424:S1424"/>
    <mergeCell ref="M1395:Q1395"/>
    <mergeCell ref="R1395:R1397"/>
    <mergeCell ref="S1395:S1397"/>
    <mergeCell ref="M1396:M1397"/>
    <mergeCell ref="N1396:N1397"/>
    <mergeCell ref="O1396:Q1396"/>
    <mergeCell ref="G1395:G1397"/>
    <mergeCell ref="H1395:H1397"/>
    <mergeCell ref="I1395:I1397"/>
    <mergeCell ref="J1395:J1397"/>
    <mergeCell ref="K1395:K1397"/>
    <mergeCell ref="L1395:L1397"/>
    <mergeCell ref="N1387:S1388"/>
    <mergeCell ref="N1389:Q1389"/>
    <mergeCell ref="A1395:A1397"/>
    <mergeCell ref="B1395:B1397"/>
    <mergeCell ref="C1395:C1397"/>
    <mergeCell ref="D1395:D1397"/>
    <mergeCell ref="E1395:E1397"/>
    <mergeCell ref="F1395:F1397"/>
    <mergeCell ref="E1382:L1382"/>
    <mergeCell ref="A1383:D1383"/>
    <mergeCell ref="N1383:S1383"/>
    <mergeCell ref="A1381:C1381"/>
    <mergeCell ref="N1381:S1381"/>
    <mergeCell ref="A1357:B1357"/>
    <mergeCell ref="A1380:C1380"/>
    <mergeCell ref="E1380:K1380"/>
    <mergeCell ref="N1380:S1380"/>
    <mergeCell ref="M1336:Q1336"/>
    <mergeCell ref="R1336:R1338"/>
    <mergeCell ref="S1336:S1338"/>
    <mergeCell ref="M1337:M1338"/>
    <mergeCell ref="N1337:N1338"/>
    <mergeCell ref="O1337:Q1337"/>
    <mergeCell ref="G1336:G1338"/>
    <mergeCell ref="H1336:H1338"/>
    <mergeCell ref="I1336:I1338"/>
    <mergeCell ref="J1336:J1338"/>
    <mergeCell ref="K1336:K1338"/>
    <mergeCell ref="L1336:L1338"/>
    <mergeCell ref="N1328:S1329"/>
    <mergeCell ref="N1330:Q1330"/>
    <mergeCell ref="A1336:A1338"/>
    <mergeCell ref="B1336:B1338"/>
    <mergeCell ref="C1336:C1338"/>
    <mergeCell ref="D1336:D1338"/>
    <mergeCell ref="E1336:E1338"/>
    <mergeCell ref="F1336:F1338"/>
    <mergeCell ref="E1323:L1323"/>
    <mergeCell ref="A1324:D1324"/>
    <mergeCell ref="N1324:S1324"/>
    <mergeCell ref="A1322:C1322"/>
    <mergeCell ref="N1322:S1322"/>
    <mergeCell ref="A1299:B1299"/>
    <mergeCell ref="A1321:C1321"/>
    <mergeCell ref="E1321:K1321"/>
    <mergeCell ref="N1321:S1321"/>
    <mergeCell ref="M1281:Q1281"/>
    <mergeCell ref="R1281:R1283"/>
    <mergeCell ref="S1281:S1283"/>
    <mergeCell ref="M1282:M1283"/>
    <mergeCell ref="N1282:N1283"/>
    <mergeCell ref="O1282:Q1282"/>
    <mergeCell ref="G1281:G1283"/>
    <mergeCell ref="H1281:H1283"/>
    <mergeCell ref="I1281:I1283"/>
    <mergeCell ref="J1281:J1283"/>
    <mergeCell ref="K1281:K1283"/>
    <mergeCell ref="L1281:L1283"/>
    <mergeCell ref="N1273:S1274"/>
    <mergeCell ref="N1275:Q1275"/>
    <mergeCell ref="A1281:A1283"/>
    <mergeCell ref="B1281:B1283"/>
    <mergeCell ref="C1281:C1283"/>
    <mergeCell ref="D1281:D1283"/>
    <mergeCell ref="E1281:E1283"/>
    <mergeCell ref="F1281:F1283"/>
    <mergeCell ref="E1268:L1268"/>
    <mergeCell ref="A1269:D1269"/>
    <mergeCell ref="N1269:S1269"/>
    <mergeCell ref="A1267:C1267"/>
    <mergeCell ref="N1267:S1267"/>
    <mergeCell ref="A1252:B1252"/>
    <mergeCell ref="A1266:C1266"/>
    <mergeCell ref="E1266:K1266"/>
    <mergeCell ref="N1266:S1266"/>
    <mergeCell ref="M1232:Q1232"/>
    <mergeCell ref="R1232:R1234"/>
    <mergeCell ref="S1232:S1234"/>
    <mergeCell ref="M1233:M1234"/>
    <mergeCell ref="N1233:N1234"/>
    <mergeCell ref="O1233:Q1233"/>
    <mergeCell ref="G1232:G1234"/>
    <mergeCell ref="H1232:H1234"/>
    <mergeCell ref="I1232:I1234"/>
    <mergeCell ref="J1232:J1234"/>
    <mergeCell ref="K1232:K1234"/>
    <mergeCell ref="L1232:L1234"/>
    <mergeCell ref="N1224:S1225"/>
    <mergeCell ref="N1226:Q1226"/>
    <mergeCell ref="A1232:A1234"/>
    <mergeCell ref="B1232:B1234"/>
    <mergeCell ref="C1232:C1234"/>
    <mergeCell ref="D1232:D1234"/>
    <mergeCell ref="E1232:E1234"/>
    <mergeCell ref="F1232:F1234"/>
    <mergeCell ref="E1220:L1220"/>
    <mergeCell ref="N1220:S1220"/>
    <mergeCell ref="A1221:D1221"/>
    <mergeCell ref="A1219:C1219"/>
    <mergeCell ref="N1219:S1219"/>
    <mergeCell ref="A1205:B1205"/>
    <mergeCell ref="A1218:C1218"/>
    <mergeCell ref="E1218:K1218"/>
    <mergeCell ref="N1218:S1218"/>
    <mergeCell ref="M1181:Q1181"/>
    <mergeCell ref="R1181:R1183"/>
    <mergeCell ref="S1181:S1183"/>
    <mergeCell ref="M1182:M1183"/>
    <mergeCell ref="N1182:N1183"/>
    <mergeCell ref="O1182:Q1182"/>
    <mergeCell ref="G1181:G1183"/>
    <mergeCell ref="H1181:H1183"/>
    <mergeCell ref="I1181:I1183"/>
    <mergeCell ref="J1181:J1183"/>
    <mergeCell ref="K1181:K1183"/>
    <mergeCell ref="L1181:L1183"/>
    <mergeCell ref="A1181:A1183"/>
    <mergeCell ref="B1181:B1183"/>
    <mergeCell ref="C1181:C1183"/>
    <mergeCell ref="D1181:D1183"/>
    <mergeCell ref="E1181:E1183"/>
    <mergeCell ref="F1181:F1183"/>
    <mergeCell ref="A1169:D1169"/>
    <mergeCell ref="N1173:S1174"/>
    <mergeCell ref="N1175:Q1175"/>
    <mergeCell ref="A1168:D1168"/>
    <mergeCell ref="E1168:L1168"/>
    <mergeCell ref="N1168:S1168"/>
    <mergeCell ref="A1167:C1167"/>
    <mergeCell ref="N1167:S1167"/>
    <mergeCell ref="A1152:B1152"/>
    <mergeCell ref="A1166:C1166"/>
    <mergeCell ref="E1166:K1166"/>
    <mergeCell ref="N1166:S1166"/>
    <mergeCell ref="M1128:Q1128"/>
    <mergeCell ref="R1128:R1130"/>
    <mergeCell ref="S1128:S1130"/>
    <mergeCell ref="M1129:M1130"/>
    <mergeCell ref="N1129:N1130"/>
    <mergeCell ref="O1129:Q1129"/>
    <mergeCell ref="G1128:G1130"/>
    <mergeCell ref="H1128:H1130"/>
    <mergeCell ref="I1128:I1130"/>
    <mergeCell ref="J1128:J1130"/>
    <mergeCell ref="K1128:K1130"/>
    <mergeCell ref="L1128:L1130"/>
    <mergeCell ref="N1120:S1121"/>
    <mergeCell ref="N1122:Q1122"/>
    <mergeCell ref="A1128:A1130"/>
    <mergeCell ref="B1128:B1130"/>
    <mergeCell ref="C1128:C1130"/>
    <mergeCell ref="D1128:D1130"/>
    <mergeCell ref="E1128:E1130"/>
    <mergeCell ref="F1128:F1130"/>
    <mergeCell ref="A1115:D1115"/>
    <mergeCell ref="E1115:L1115"/>
    <mergeCell ref="N1115:S1115"/>
    <mergeCell ref="A1114:C1114"/>
    <mergeCell ref="N1114:S1114"/>
    <mergeCell ref="A1099:B1099"/>
    <mergeCell ref="A1113:C1113"/>
    <mergeCell ref="E1113:K1113"/>
    <mergeCell ref="N1113:S1113"/>
    <mergeCell ref="M1083:Q1083"/>
    <mergeCell ref="R1083:R1085"/>
    <mergeCell ref="S1083:S1085"/>
    <mergeCell ref="M1084:M1085"/>
    <mergeCell ref="N1084:N1085"/>
    <mergeCell ref="O1084:Q1084"/>
    <mergeCell ref="G1083:G1085"/>
    <mergeCell ref="H1083:H1085"/>
    <mergeCell ref="I1083:I1085"/>
    <mergeCell ref="J1083:J1085"/>
    <mergeCell ref="K1083:K1085"/>
    <mergeCell ref="L1083:L1085"/>
    <mergeCell ref="N1075:S1076"/>
    <mergeCell ref="N1077:Q1077"/>
    <mergeCell ref="A1083:A1085"/>
    <mergeCell ref="B1083:B1085"/>
    <mergeCell ref="C1083:C1085"/>
    <mergeCell ref="D1083:D1085"/>
    <mergeCell ref="E1083:E1085"/>
    <mergeCell ref="F1083:F1085"/>
    <mergeCell ref="E1070:L1070"/>
    <mergeCell ref="A1071:D1071"/>
    <mergeCell ref="N1071:S1071"/>
    <mergeCell ref="A1068:C1068"/>
    <mergeCell ref="N1068:S1068"/>
    <mergeCell ref="A1053:B1053"/>
    <mergeCell ref="A1067:C1067"/>
    <mergeCell ref="E1067:K1067"/>
    <mergeCell ref="N1067:S1067"/>
    <mergeCell ref="M1033:Q1033"/>
    <mergeCell ref="R1033:R1035"/>
    <mergeCell ref="S1033:S1035"/>
    <mergeCell ref="M1034:M1035"/>
    <mergeCell ref="N1034:N1035"/>
    <mergeCell ref="O1034:Q1034"/>
    <mergeCell ref="G1033:G1035"/>
    <mergeCell ref="H1033:H1035"/>
    <mergeCell ref="I1033:I1035"/>
    <mergeCell ref="J1033:J1035"/>
    <mergeCell ref="K1033:K1035"/>
    <mergeCell ref="L1033:L1035"/>
    <mergeCell ref="N1025:S1026"/>
    <mergeCell ref="N1027:Q1027"/>
    <mergeCell ref="A1033:A1035"/>
    <mergeCell ref="B1033:B1035"/>
    <mergeCell ref="C1033:C1035"/>
    <mergeCell ref="D1033:D1035"/>
    <mergeCell ref="E1033:E1035"/>
    <mergeCell ref="F1033:F1035"/>
    <mergeCell ref="E1020:L1020"/>
    <mergeCell ref="A1021:D1021"/>
    <mergeCell ref="N1021:S1021"/>
    <mergeCell ref="A1019:C1019"/>
    <mergeCell ref="N1019:S1019"/>
    <mergeCell ref="A1004:B1004"/>
    <mergeCell ref="A1018:C1018"/>
    <mergeCell ref="E1018:K1018"/>
    <mergeCell ref="N1018:S1018"/>
    <mergeCell ref="M978:Q978"/>
    <mergeCell ref="R978:R980"/>
    <mergeCell ref="S978:S980"/>
    <mergeCell ref="M979:M980"/>
    <mergeCell ref="N979:N980"/>
    <mergeCell ref="O979:Q979"/>
    <mergeCell ref="G978:G980"/>
    <mergeCell ref="H978:H980"/>
    <mergeCell ref="I978:I980"/>
    <mergeCell ref="J978:J980"/>
    <mergeCell ref="K978:K980"/>
    <mergeCell ref="L978:L980"/>
    <mergeCell ref="N970:S971"/>
    <mergeCell ref="N972:Q972"/>
    <mergeCell ref="A978:A980"/>
    <mergeCell ref="B978:B980"/>
    <mergeCell ref="C978:C980"/>
    <mergeCell ref="D978:D980"/>
    <mergeCell ref="E978:E980"/>
    <mergeCell ref="F978:F980"/>
    <mergeCell ref="E965:L965"/>
    <mergeCell ref="A966:D966"/>
    <mergeCell ref="N966:S966"/>
    <mergeCell ref="A964:C964"/>
    <mergeCell ref="N964:S964"/>
    <mergeCell ref="A951:B951"/>
    <mergeCell ref="A963:C963"/>
    <mergeCell ref="E963:K963"/>
    <mergeCell ref="N963:S963"/>
    <mergeCell ref="M942:Q942"/>
    <mergeCell ref="R942:R944"/>
    <mergeCell ref="S942:S944"/>
    <mergeCell ref="M943:M944"/>
    <mergeCell ref="N943:N944"/>
    <mergeCell ref="O943:Q943"/>
    <mergeCell ref="G942:G944"/>
    <mergeCell ref="H942:H944"/>
    <mergeCell ref="I942:I944"/>
    <mergeCell ref="J942:J944"/>
    <mergeCell ref="K942:K944"/>
    <mergeCell ref="L942:L944"/>
    <mergeCell ref="N934:S935"/>
    <mergeCell ref="N936:Q936"/>
    <mergeCell ref="A942:A944"/>
    <mergeCell ref="B942:B944"/>
    <mergeCell ref="C942:C944"/>
    <mergeCell ref="D942:D944"/>
    <mergeCell ref="E942:E944"/>
    <mergeCell ref="F942:F944"/>
    <mergeCell ref="E929:L929"/>
    <mergeCell ref="A930:D930"/>
    <mergeCell ref="N930:S930"/>
    <mergeCell ref="A928:C928"/>
    <mergeCell ref="N928:S928"/>
    <mergeCell ref="A912:B912"/>
    <mergeCell ref="A927:C927"/>
    <mergeCell ref="E927:K927"/>
    <mergeCell ref="N927:S927"/>
    <mergeCell ref="M892:Q892"/>
    <mergeCell ref="R892:R894"/>
    <mergeCell ref="S892:S894"/>
    <mergeCell ref="M893:M894"/>
    <mergeCell ref="N893:N894"/>
    <mergeCell ref="O893:Q893"/>
    <mergeCell ref="G892:G894"/>
    <mergeCell ref="H892:H894"/>
    <mergeCell ref="I892:I894"/>
    <mergeCell ref="J892:J894"/>
    <mergeCell ref="K892:K894"/>
    <mergeCell ref="L892:L894"/>
    <mergeCell ref="N884:S885"/>
    <mergeCell ref="N886:Q886"/>
    <mergeCell ref="A892:A894"/>
    <mergeCell ref="B892:B894"/>
    <mergeCell ref="C892:C894"/>
    <mergeCell ref="D892:D894"/>
    <mergeCell ref="E892:E894"/>
    <mergeCell ref="F892:F894"/>
    <mergeCell ref="E879:L879"/>
    <mergeCell ref="A880:D880"/>
    <mergeCell ref="N880:S880"/>
    <mergeCell ref="A878:C878"/>
    <mergeCell ref="N878:S878"/>
    <mergeCell ref="A864:B864"/>
    <mergeCell ref="A877:C877"/>
    <mergeCell ref="E877:K877"/>
    <mergeCell ref="N877:S877"/>
    <mergeCell ref="M838:Q838"/>
    <mergeCell ref="R838:R840"/>
    <mergeCell ref="S838:S840"/>
    <mergeCell ref="M839:M840"/>
    <mergeCell ref="N839:N840"/>
    <mergeCell ref="O839:Q839"/>
    <mergeCell ref="G838:G840"/>
    <mergeCell ref="H838:H840"/>
    <mergeCell ref="I838:I840"/>
    <mergeCell ref="J838:J840"/>
    <mergeCell ref="K838:K840"/>
    <mergeCell ref="L838:L840"/>
    <mergeCell ref="N830:S831"/>
    <mergeCell ref="N832:Q832"/>
    <mergeCell ref="A838:A840"/>
    <mergeCell ref="B838:B840"/>
    <mergeCell ref="C838:C840"/>
    <mergeCell ref="D838:D840"/>
    <mergeCell ref="E838:E840"/>
    <mergeCell ref="F838:F840"/>
    <mergeCell ref="E824:L824"/>
    <mergeCell ref="A825:D825"/>
    <mergeCell ref="N825:S825"/>
    <mergeCell ref="A823:C823"/>
    <mergeCell ref="N823:S823"/>
    <mergeCell ref="A809:B809"/>
    <mergeCell ref="A822:C822"/>
    <mergeCell ref="E822:K822"/>
    <mergeCell ref="N822:S822"/>
    <mergeCell ref="M786:Q786"/>
    <mergeCell ref="R786:R788"/>
    <mergeCell ref="S786:S788"/>
    <mergeCell ref="M787:M788"/>
    <mergeCell ref="N787:N788"/>
    <mergeCell ref="O787:Q787"/>
    <mergeCell ref="G786:G788"/>
    <mergeCell ref="H786:H788"/>
    <mergeCell ref="I786:I788"/>
    <mergeCell ref="J786:J788"/>
    <mergeCell ref="K786:K788"/>
    <mergeCell ref="L786:L788"/>
    <mergeCell ref="N778:S779"/>
    <mergeCell ref="N780:Q780"/>
    <mergeCell ref="A786:A788"/>
    <mergeCell ref="B786:B788"/>
    <mergeCell ref="C786:C788"/>
    <mergeCell ref="D786:D788"/>
    <mergeCell ref="E786:E788"/>
    <mergeCell ref="F786:F788"/>
    <mergeCell ref="E773:L773"/>
    <mergeCell ref="A774:D774"/>
    <mergeCell ref="N774:S774"/>
    <mergeCell ref="A772:C772"/>
    <mergeCell ref="N772:S772"/>
    <mergeCell ref="A756:B756"/>
    <mergeCell ref="A771:C771"/>
    <mergeCell ref="E771:K771"/>
    <mergeCell ref="N771:S771"/>
    <mergeCell ref="M739:Q739"/>
    <mergeCell ref="R739:R741"/>
    <mergeCell ref="S739:S741"/>
    <mergeCell ref="M740:M741"/>
    <mergeCell ref="N740:N741"/>
    <mergeCell ref="O740:Q740"/>
    <mergeCell ref="G739:G741"/>
    <mergeCell ref="H739:H741"/>
    <mergeCell ref="I739:I741"/>
    <mergeCell ref="J739:J741"/>
    <mergeCell ref="K739:K741"/>
    <mergeCell ref="L739:L741"/>
    <mergeCell ref="N731:S732"/>
    <mergeCell ref="N733:Q733"/>
    <mergeCell ref="A739:A741"/>
    <mergeCell ref="B739:B741"/>
    <mergeCell ref="C739:C741"/>
    <mergeCell ref="D739:D741"/>
    <mergeCell ref="E739:E741"/>
    <mergeCell ref="F739:F741"/>
    <mergeCell ref="E725:L725"/>
    <mergeCell ref="A726:D726"/>
    <mergeCell ref="N726:S726"/>
    <mergeCell ref="A724:C724"/>
    <mergeCell ref="N724:S724"/>
    <mergeCell ref="A707:B707"/>
    <mergeCell ref="A723:C723"/>
    <mergeCell ref="E723:K723"/>
    <mergeCell ref="N723:S723"/>
    <mergeCell ref="M686:Q686"/>
    <mergeCell ref="R686:R688"/>
    <mergeCell ref="S686:S688"/>
    <mergeCell ref="M687:M688"/>
    <mergeCell ref="N687:N688"/>
    <mergeCell ref="O687:Q687"/>
    <mergeCell ref="G686:G688"/>
    <mergeCell ref="H686:H688"/>
    <mergeCell ref="I686:I688"/>
    <mergeCell ref="J686:J688"/>
    <mergeCell ref="K686:K688"/>
    <mergeCell ref="L686:L688"/>
    <mergeCell ref="N678:S679"/>
    <mergeCell ref="N680:Q680"/>
    <mergeCell ref="A686:A688"/>
    <mergeCell ref="B686:B688"/>
    <mergeCell ref="C686:C688"/>
    <mergeCell ref="D686:D688"/>
    <mergeCell ref="E686:E688"/>
    <mergeCell ref="F686:F688"/>
    <mergeCell ref="E673:L673"/>
    <mergeCell ref="A674:D674"/>
    <mergeCell ref="N674:S674"/>
    <mergeCell ref="A672:C672"/>
    <mergeCell ref="N672:S672"/>
    <mergeCell ref="A659:B659"/>
    <mergeCell ref="A671:C671"/>
    <mergeCell ref="E671:K671"/>
    <mergeCell ref="N671:S671"/>
    <mergeCell ref="M631:Q631"/>
    <mergeCell ref="R631:R633"/>
    <mergeCell ref="S631:S633"/>
    <mergeCell ref="M632:M633"/>
    <mergeCell ref="N632:N633"/>
    <mergeCell ref="O632:Q632"/>
    <mergeCell ref="G631:G633"/>
    <mergeCell ref="H631:H633"/>
    <mergeCell ref="I631:I633"/>
    <mergeCell ref="J631:J633"/>
    <mergeCell ref="K631:K633"/>
    <mergeCell ref="L631:L633"/>
    <mergeCell ref="N623:S624"/>
    <mergeCell ref="N625:Q625"/>
    <mergeCell ref="A631:A633"/>
    <mergeCell ref="B631:B633"/>
    <mergeCell ref="C631:C633"/>
    <mergeCell ref="D631:D633"/>
    <mergeCell ref="E631:E633"/>
    <mergeCell ref="F631:F633"/>
    <mergeCell ref="E617:L617"/>
    <mergeCell ref="A618:D618"/>
    <mergeCell ref="N618:S618"/>
    <mergeCell ref="A616:C616"/>
    <mergeCell ref="N616:S616"/>
    <mergeCell ref="A604:B604"/>
    <mergeCell ref="A615:C615"/>
    <mergeCell ref="E615:K615"/>
    <mergeCell ref="N615:S615"/>
    <mergeCell ref="M581:Q581"/>
    <mergeCell ref="R581:R583"/>
    <mergeCell ref="S581:S583"/>
    <mergeCell ref="M582:M583"/>
    <mergeCell ref="N582:N583"/>
    <mergeCell ref="O582:Q582"/>
    <mergeCell ref="G581:G583"/>
    <mergeCell ref="H581:H583"/>
    <mergeCell ref="I581:I583"/>
    <mergeCell ref="J581:J583"/>
    <mergeCell ref="K581:K583"/>
    <mergeCell ref="L581:L583"/>
    <mergeCell ref="N573:S574"/>
    <mergeCell ref="N575:Q575"/>
    <mergeCell ref="A581:A583"/>
    <mergeCell ref="B581:B583"/>
    <mergeCell ref="C581:C583"/>
    <mergeCell ref="D581:D583"/>
    <mergeCell ref="E581:E583"/>
    <mergeCell ref="F581:F583"/>
    <mergeCell ref="E568:L568"/>
    <mergeCell ref="A569:D569"/>
    <mergeCell ref="N569:S569"/>
    <mergeCell ref="A567:C567"/>
    <mergeCell ref="N567:S567"/>
    <mergeCell ref="A557:B557"/>
    <mergeCell ref="A566:C566"/>
    <mergeCell ref="E566:K566"/>
    <mergeCell ref="N566:S566"/>
    <mergeCell ref="M543:Q543"/>
    <mergeCell ref="R543:R545"/>
    <mergeCell ref="S543:S545"/>
    <mergeCell ref="M544:M545"/>
    <mergeCell ref="N544:N545"/>
    <mergeCell ref="O544:Q544"/>
    <mergeCell ref="G543:G545"/>
    <mergeCell ref="H543:H545"/>
    <mergeCell ref="I543:I545"/>
    <mergeCell ref="J543:J545"/>
    <mergeCell ref="K543:K545"/>
    <mergeCell ref="L543:L545"/>
    <mergeCell ref="N535:S536"/>
    <mergeCell ref="N537:Q537"/>
    <mergeCell ref="A543:A545"/>
    <mergeCell ref="B543:B545"/>
    <mergeCell ref="C543:C545"/>
    <mergeCell ref="D543:D545"/>
    <mergeCell ref="E543:E545"/>
    <mergeCell ref="F543:F545"/>
    <mergeCell ref="E530:L530"/>
    <mergeCell ref="A531:D531"/>
    <mergeCell ref="N531:S531"/>
    <mergeCell ref="A529:C529"/>
    <mergeCell ref="N529:S529"/>
    <mergeCell ref="A515:B515"/>
    <mergeCell ref="A528:C528"/>
    <mergeCell ref="E528:K528"/>
    <mergeCell ref="N528:S528"/>
    <mergeCell ref="M493:Q493"/>
    <mergeCell ref="R493:R495"/>
    <mergeCell ref="S493:S495"/>
    <mergeCell ref="M494:M495"/>
    <mergeCell ref="N494:N495"/>
    <mergeCell ref="O494:Q494"/>
    <mergeCell ref="G493:G495"/>
    <mergeCell ref="H493:H495"/>
    <mergeCell ref="I493:I495"/>
    <mergeCell ref="J493:J495"/>
    <mergeCell ref="K493:K495"/>
    <mergeCell ref="L493:L495"/>
    <mergeCell ref="N485:S486"/>
    <mergeCell ref="N487:Q487"/>
    <mergeCell ref="A493:A495"/>
    <mergeCell ref="B493:B495"/>
    <mergeCell ref="C493:C495"/>
    <mergeCell ref="D493:D495"/>
    <mergeCell ref="E493:E495"/>
    <mergeCell ref="F493:F495"/>
    <mergeCell ref="E480:L480"/>
    <mergeCell ref="A481:D481"/>
    <mergeCell ref="N481:S481"/>
    <mergeCell ref="A479:C479"/>
    <mergeCell ref="N479:S479"/>
    <mergeCell ref="A467:B467"/>
    <mergeCell ref="A478:C478"/>
    <mergeCell ref="E478:K478"/>
    <mergeCell ref="N478:S478"/>
    <mergeCell ref="M447:M448"/>
    <mergeCell ref="N447:N448"/>
    <mergeCell ref="O447:Q447"/>
    <mergeCell ref="L446:L448"/>
    <mergeCell ref="M446:Q446"/>
    <mergeCell ref="R446:R448"/>
    <mergeCell ref="S446:S448"/>
    <mergeCell ref="F446:F448"/>
    <mergeCell ref="G446:G448"/>
    <mergeCell ref="H446:H448"/>
    <mergeCell ref="I446:I448"/>
    <mergeCell ref="J446:J448"/>
    <mergeCell ref="K446:K448"/>
    <mergeCell ref="N437:S438"/>
    <mergeCell ref="N439:Q439"/>
    <mergeCell ref="A446:A448"/>
    <mergeCell ref="B446:B448"/>
    <mergeCell ref="C446:C448"/>
    <mergeCell ref="D446:D448"/>
    <mergeCell ref="E446:E448"/>
    <mergeCell ref="E432:L432"/>
    <mergeCell ref="A433:D433"/>
    <mergeCell ref="F433:J433"/>
    <mergeCell ref="N433:S433"/>
    <mergeCell ref="A431:C431"/>
    <mergeCell ref="N431:S431"/>
    <mergeCell ref="A416:B416"/>
    <mergeCell ref="A430:C430"/>
    <mergeCell ref="E430:K430"/>
    <mergeCell ref="N430:S430"/>
    <mergeCell ref="M390:Q390"/>
    <mergeCell ref="R390:R392"/>
    <mergeCell ref="S390:S392"/>
    <mergeCell ref="M391:M392"/>
    <mergeCell ref="N391:N392"/>
    <mergeCell ref="O391:Q391"/>
    <mergeCell ref="G390:G392"/>
    <mergeCell ref="H390:H392"/>
    <mergeCell ref="I390:I392"/>
    <mergeCell ref="J390:J392"/>
    <mergeCell ref="K390:K392"/>
    <mergeCell ref="L390:L392"/>
    <mergeCell ref="N381:S382"/>
    <mergeCell ref="N383:Q383"/>
    <mergeCell ref="A390:A392"/>
    <mergeCell ref="B390:B392"/>
    <mergeCell ref="C390:C392"/>
    <mergeCell ref="D390:D392"/>
    <mergeCell ref="E390:E392"/>
    <mergeCell ref="F390:F392"/>
    <mergeCell ref="E376:L376"/>
    <mergeCell ref="A377:D377"/>
    <mergeCell ref="N377:S377"/>
    <mergeCell ref="A375:C375"/>
    <mergeCell ref="N375:S375"/>
    <mergeCell ref="A364:B364"/>
    <mergeCell ref="A374:C374"/>
    <mergeCell ref="E374:K374"/>
    <mergeCell ref="N374:S374"/>
    <mergeCell ref="M332:Q332"/>
    <mergeCell ref="R332:R334"/>
    <mergeCell ref="S332:S334"/>
    <mergeCell ref="M333:M334"/>
    <mergeCell ref="N333:N334"/>
    <mergeCell ref="O333:Q333"/>
    <mergeCell ref="G332:G334"/>
    <mergeCell ref="H332:H334"/>
    <mergeCell ref="I332:I334"/>
    <mergeCell ref="J332:J334"/>
    <mergeCell ref="K332:K334"/>
    <mergeCell ref="L332:L334"/>
    <mergeCell ref="N323:S324"/>
    <mergeCell ref="N325:Q325"/>
    <mergeCell ref="A332:A334"/>
    <mergeCell ref="B332:B334"/>
    <mergeCell ref="C332:C334"/>
    <mergeCell ref="D332:D334"/>
    <mergeCell ref="E332:E334"/>
    <mergeCell ref="F332:F334"/>
    <mergeCell ref="E317:L317"/>
    <mergeCell ref="A318:D318"/>
    <mergeCell ref="N318:S318"/>
    <mergeCell ref="A316:C316"/>
    <mergeCell ref="N316:S316"/>
    <mergeCell ref="A303:B303"/>
    <mergeCell ref="A315:C315"/>
    <mergeCell ref="E315:K315"/>
    <mergeCell ref="N315:S315"/>
    <mergeCell ref="M271:Q271"/>
    <mergeCell ref="R271:R273"/>
    <mergeCell ref="S271:S273"/>
    <mergeCell ref="M272:M273"/>
    <mergeCell ref="N272:N273"/>
    <mergeCell ref="O272:Q272"/>
    <mergeCell ref="G271:G273"/>
    <mergeCell ref="H271:H273"/>
    <mergeCell ref="I271:I273"/>
    <mergeCell ref="J271:J273"/>
    <mergeCell ref="K271:K273"/>
    <mergeCell ref="L271:L273"/>
    <mergeCell ref="N262:S263"/>
    <mergeCell ref="N264:Q264"/>
    <mergeCell ref="A271:A273"/>
    <mergeCell ref="B271:B273"/>
    <mergeCell ref="C271:C273"/>
    <mergeCell ref="D271:D273"/>
    <mergeCell ref="E271:E273"/>
    <mergeCell ref="F271:F273"/>
    <mergeCell ref="E258:L258"/>
    <mergeCell ref="A259:D259"/>
    <mergeCell ref="N259:S259"/>
    <mergeCell ref="A257:C257"/>
    <mergeCell ref="N257:S257"/>
    <mergeCell ref="A246:B246"/>
    <mergeCell ref="A256:C256"/>
    <mergeCell ref="E256:K256"/>
    <mergeCell ref="N256:S256"/>
    <mergeCell ref="M208:Q208"/>
    <mergeCell ref="R208:R210"/>
    <mergeCell ref="S208:S210"/>
    <mergeCell ref="M209:M210"/>
    <mergeCell ref="N209:N210"/>
    <mergeCell ref="O209:Q209"/>
    <mergeCell ref="G208:G210"/>
    <mergeCell ref="H208:H210"/>
    <mergeCell ref="I208:I210"/>
    <mergeCell ref="J208:J210"/>
    <mergeCell ref="K208:K210"/>
    <mergeCell ref="L208:L210"/>
    <mergeCell ref="N199:S200"/>
    <mergeCell ref="N201:Q201"/>
    <mergeCell ref="A208:A210"/>
    <mergeCell ref="B208:B210"/>
    <mergeCell ref="C208:C210"/>
    <mergeCell ref="D208:D210"/>
    <mergeCell ref="E208:E210"/>
    <mergeCell ref="F208:F210"/>
    <mergeCell ref="E193:L193"/>
    <mergeCell ref="A194:D194"/>
    <mergeCell ref="N194:S194"/>
    <mergeCell ref="A192:C192"/>
    <mergeCell ref="N192:S192"/>
    <mergeCell ref="A174:B174"/>
    <mergeCell ref="A191:C191"/>
    <mergeCell ref="E191:K191"/>
    <mergeCell ref="N191:S191"/>
    <mergeCell ref="M137:Q137"/>
    <mergeCell ref="R137:R139"/>
    <mergeCell ref="S137:S139"/>
    <mergeCell ref="M138:M139"/>
    <mergeCell ref="N138:N139"/>
    <mergeCell ref="O138:Q138"/>
    <mergeCell ref="G137:G139"/>
    <mergeCell ref="H137:H139"/>
    <mergeCell ref="I137:I139"/>
    <mergeCell ref="J137:J139"/>
    <mergeCell ref="K137:K139"/>
    <mergeCell ref="L137:L139"/>
    <mergeCell ref="N128:S129"/>
    <mergeCell ref="N130:Q130"/>
    <mergeCell ref="A137:A139"/>
    <mergeCell ref="B137:B139"/>
    <mergeCell ref="C137:C139"/>
    <mergeCell ref="D137:D139"/>
    <mergeCell ref="E137:E139"/>
    <mergeCell ref="F137:F139"/>
    <mergeCell ref="E123:L123"/>
    <mergeCell ref="A124:D124"/>
    <mergeCell ref="N124:S124"/>
    <mergeCell ref="A122:C122"/>
    <mergeCell ref="N122:S122"/>
    <mergeCell ref="A112:B112"/>
    <mergeCell ref="A121:C121"/>
    <mergeCell ref="E121:K121"/>
    <mergeCell ref="N121:S121"/>
    <mergeCell ref="M81:Q81"/>
    <mergeCell ref="R81:R83"/>
    <mergeCell ref="S81:S83"/>
    <mergeCell ref="M82:M83"/>
    <mergeCell ref="N82:N83"/>
    <mergeCell ref="O82:Q82"/>
    <mergeCell ref="G81:G83"/>
    <mergeCell ref="H81:H83"/>
    <mergeCell ref="I81:I83"/>
    <mergeCell ref="J81:J83"/>
    <mergeCell ref="K81:K83"/>
    <mergeCell ref="L81:L83"/>
    <mergeCell ref="N72:S73"/>
    <mergeCell ref="N74:Q74"/>
    <mergeCell ref="A81:A83"/>
    <mergeCell ref="B81:B83"/>
    <mergeCell ref="C81:C83"/>
    <mergeCell ref="D81:D83"/>
    <mergeCell ref="E81:E83"/>
    <mergeCell ref="F81:F83"/>
    <mergeCell ref="E66:L66"/>
    <mergeCell ref="A67:D67"/>
    <mergeCell ref="N67:S67"/>
    <mergeCell ref="A65:C65"/>
    <mergeCell ref="N65:S65"/>
    <mergeCell ref="A51:B51"/>
    <mergeCell ref="A64:C64"/>
    <mergeCell ref="E64:K64"/>
    <mergeCell ref="N64:S64"/>
    <mergeCell ref="M19:M20"/>
    <mergeCell ref="N19:N20"/>
    <mergeCell ref="O19:Q19"/>
    <mergeCell ref="S18:S20"/>
    <mergeCell ref="I18:I20"/>
    <mergeCell ref="J18:J20"/>
    <mergeCell ref="K18:K20"/>
    <mergeCell ref="L18:L20"/>
    <mergeCell ref="M18:Q18"/>
    <mergeCell ref="R18:R20"/>
    <mergeCell ref="N11:Q11"/>
    <mergeCell ref="A18:A20"/>
    <mergeCell ref="B18:B20"/>
    <mergeCell ref="C18:C20"/>
    <mergeCell ref="D18:D20"/>
    <mergeCell ref="E18:E20"/>
    <mergeCell ref="F18:F20"/>
    <mergeCell ref="G18:G20"/>
    <mergeCell ref="H18:H20"/>
    <mergeCell ref="A4:D4"/>
    <mergeCell ref="N4:S4"/>
    <mergeCell ref="N9:S10"/>
    <mergeCell ref="A2:C2"/>
    <mergeCell ref="N2:S2"/>
    <mergeCell ref="E3:L3"/>
    <mergeCell ref="A1:C1"/>
    <mergeCell ref="E1:K1"/>
    <mergeCell ref="N1:S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2FCB4-E5E0-4A00-A551-FF22CED470AC}">
  <dimension ref="A1:U477"/>
  <sheetViews>
    <sheetView tabSelected="1" topLeftCell="A387" workbookViewId="0">
      <selection activeCell="K469" sqref="K469"/>
    </sheetView>
  </sheetViews>
  <sheetFormatPr defaultRowHeight="15" x14ac:dyDescent="0.25"/>
  <cols>
    <col min="1" max="1" width="4.140625" customWidth="1"/>
    <col min="2" max="2" width="14.7109375" customWidth="1"/>
    <col min="3" max="3" width="13.85546875" customWidth="1"/>
    <col min="4" max="4" width="7.42578125" customWidth="1"/>
    <col min="5" max="5" width="12.42578125" customWidth="1"/>
    <col min="6" max="6" width="8.28515625" customWidth="1"/>
    <col min="7" max="7" width="8.7109375" customWidth="1"/>
    <col min="8" max="8" width="5.5703125" customWidth="1"/>
    <col min="9" max="9" width="6.5703125" customWidth="1"/>
    <col min="10" max="10" width="7.42578125" customWidth="1"/>
    <col min="11" max="11" width="8.140625" customWidth="1"/>
    <col min="12" max="12" width="10" customWidth="1"/>
    <col min="13" max="13" width="8" customWidth="1"/>
    <col min="14" max="14" width="6.7109375" customWidth="1"/>
    <col min="15" max="15" width="5.7109375" customWidth="1"/>
    <col min="16" max="16" width="6.140625" customWidth="1"/>
    <col min="17" max="17" width="9.42578125" customWidth="1"/>
    <col min="19" max="19" width="10.42578125" customWidth="1"/>
    <col min="257" max="257" width="4.140625" customWidth="1"/>
    <col min="258" max="258" width="14.7109375" customWidth="1"/>
    <col min="259" max="259" width="13.85546875" customWidth="1"/>
    <col min="260" max="260" width="7.42578125" customWidth="1"/>
    <col min="261" max="261" width="12.42578125" customWidth="1"/>
    <col min="262" max="262" width="8.28515625" customWidth="1"/>
    <col min="263" max="263" width="8.7109375" customWidth="1"/>
    <col min="264" max="264" width="5.5703125" customWidth="1"/>
    <col min="265" max="265" width="6.5703125" customWidth="1"/>
    <col min="266" max="266" width="7.42578125" customWidth="1"/>
    <col min="267" max="267" width="8.140625" customWidth="1"/>
    <col min="268" max="268" width="10" customWidth="1"/>
    <col min="269" max="269" width="8" customWidth="1"/>
    <col min="270" max="270" width="6.7109375" customWidth="1"/>
    <col min="271" max="271" width="5.7109375" customWidth="1"/>
    <col min="272" max="272" width="6.140625" customWidth="1"/>
    <col min="273" max="273" width="9.42578125" customWidth="1"/>
    <col min="275" max="275" width="10.42578125" customWidth="1"/>
    <col min="513" max="513" width="4.140625" customWidth="1"/>
    <col min="514" max="514" width="14.7109375" customWidth="1"/>
    <col min="515" max="515" width="13.85546875" customWidth="1"/>
    <col min="516" max="516" width="7.42578125" customWidth="1"/>
    <col min="517" max="517" width="12.42578125" customWidth="1"/>
    <col min="518" max="518" width="8.28515625" customWidth="1"/>
    <col min="519" max="519" width="8.7109375" customWidth="1"/>
    <col min="520" max="520" width="5.5703125" customWidth="1"/>
    <col min="521" max="521" width="6.5703125" customWidth="1"/>
    <col min="522" max="522" width="7.42578125" customWidth="1"/>
    <col min="523" max="523" width="8.140625" customWidth="1"/>
    <col min="524" max="524" width="10" customWidth="1"/>
    <col min="525" max="525" width="8" customWidth="1"/>
    <col min="526" max="526" width="6.7109375" customWidth="1"/>
    <col min="527" max="527" width="5.7109375" customWidth="1"/>
    <col min="528" max="528" width="6.140625" customWidth="1"/>
    <col min="529" max="529" width="9.42578125" customWidth="1"/>
    <col min="531" max="531" width="10.42578125" customWidth="1"/>
    <col min="769" max="769" width="4.140625" customWidth="1"/>
    <col min="770" max="770" width="14.7109375" customWidth="1"/>
    <col min="771" max="771" width="13.85546875" customWidth="1"/>
    <col min="772" max="772" width="7.42578125" customWidth="1"/>
    <col min="773" max="773" width="12.42578125" customWidth="1"/>
    <col min="774" max="774" width="8.28515625" customWidth="1"/>
    <col min="775" max="775" width="8.7109375" customWidth="1"/>
    <col min="776" max="776" width="5.5703125" customWidth="1"/>
    <col min="777" max="777" width="6.5703125" customWidth="1"/>
    <col min="778" max="778" width="7.42578125" customWidth="1"/>
    <col min="779" max="779" width="8.140625" customWidth="1"/>
    <col min="780" max="780" width="10" customWidth="1"/>
    <col min="781" max="781" width="8" customWidth="1"/>
    <col min="782" max="782" width="6.7109375" customWidth="1"/>
    <col min="783" max="783" width="5.7109375" customWidth="1"/>
    <col min="784" max="784" width="6.140625" customWidth="1"/>
    <col min="785" max="785" width="9.42578125" customWidth="1"/>
    <col min="787" max="787" width="10.42578125" customWidth="1"/>
    <col min="1025" max="1025" width="4.140625" customWidth="1"/>
    <col min="1026" max="1026" width="14.7109375" customWidth="1"/>
    <col min="1027" max="1027" width="13.85546875" customWidth="1"/>
    <col min="1028" max="1028" width="7.42578125" customWidth="1"/>
    <col min="1029" max="1029" width="12.42578125" customWidth="1"/>
    <col min="1030" max="1030" width="8.28515625" customWidth="1"/>
    <col min="1031" max="1031" width="8.7109375" customWidth="1"/>
    <col min="1032" max="1032" width="5.5703125" customWidth="1"/>
    <col min="1033" max="1033" width="6.5703125" customWidth="1"/>
    <col min="1034" max="1034" width="7.42578125" customWidth="1"/>
    <col min="1035" max="1035" width="8.140625" customWidth="1"/>
    <col min="1036" max="1036" width="10" customWidth="1"/>
    <col min="1037" max="1037" width="8" customWidth="1"/>
    <col min="1038" max="1038" width="6.7109375" customWidth="1"/>
    <col min="1039" max="1039" width="5.7109375" customWidth="1"/>
    <col min="1040" max="1040" width="6.140625" customWidth="1"/>
    <col min="1041" max="1041" width="9.42578125" customWidth="1"/>
    <col min="1043" max="1043" width="10.42578125" customWidth="1"/>
    <col min="1281" max="1281" width="4.140625" customWidth="1"/>
    <col min="1282" max="1282" width="14.7109375" customWidth="1"/>
    <col min="1283" max="1283" width="13.85546875" customWidth="1"/>
    <col min="1284" max="1284" width="7.42578125" customWidth="1"/>
    <col min="1285" max="1285" width="12.42578125" customWidth="1"/>
    <col min="1286" max="1286" width="8.28515625" customWidth="1"/>
    <col min="1287" max="1287" width="8.7109375" customWidth="1"/>
    <col min="1288" max="1288" width="5.5703125" customWidth="1"/>
    <col min="1289" max="1289" width="6.5703125" customWidth="1"/>
    <col min="1290" max="1290" width="7.42578125" customWidth="1"/>
    <col min="1291" max="1291" width="8.140625" customWidth="1"/>
    <col min="1292" max="1292" width="10" customWidth="1"/>
    <col min="1293" max="1293" width="8" customWidth="1"/>
    <col min="1294" max="1294" width="6.7109375" customWidth="1"/>
    <col min="1295" max="1295" width="5.7109375" customWidth="1"/>
    <col min="1296" max="1296" width="6.140625" customWidth="1"/>
    <col min="1297" max="1297" width="9.42578125" customWidth="1"/>
    <col min="1299" max="1299" width="10.42578125" customWidth="1"/>
    <col min="1537" max="1537" width="4.140625" customWidth="1"/>
    <col min="1538" max="1538" width="14.7109375" customWidth="1"/>
    <col min="1539" max="1539" width="13.85546875" customWidth="1"/>
    <col min="1540" max="1540" width="7.42578125" customWidth="1"/>
    <col min="1541" max="1541" width="12.42578125" customWidth="1"/>
    <col min="1542" max="1542" width="8.28515625" customWidth="1"/>
    <col min="1543" max="1543" width="8.7109375" customWidth="1"/>
    <col min="1544" max="1544" width="5.5703125" customWidth="1"/>
    <col min="1545" max="1545" width="6.5703125" customWidth="1"/>
    <col min="1546" max="1546" width="7.42578125" customWidth="1"/>
    <col min="1547" max="1547" width="8.140625" customWidth="1"/>
    <col min="1548" max="1548" width="10" customWidth="1"/>
    <col min="1549" max="1549" width="8" customWidth="1"/>
    <col min="1550" max="1550" width="6.7109375" customWidth="1"/>
    <col min="1551" max="1551" width="5.7109375" customWidth="1"/>
    <col min="1552" max="1552" width="6.140625" customWidth="1"/>
    <col min="1553" max="1553" width="9.42578125" customWidth="1"/>
    <col min="1555" max="1555" width="10.42578125" customWidth="1"/>
    <col min="1793" max="1793" width="4.140625" customWidth="1"/>
    <col min="1794" max="1794" width="14.7109375" customWidth="1"/>
    <col min="1795" max="1795" width="13.85546875" customWidth="1"/>
    <col min="1796" max="1796" width="7.42578125" customWidth="1"/>
    <col min="1797" max="1797" width="12.42578125" customWidth="1"/>
    <col min="1798" max="1798" width="8.28515625" customWidth="1"/>
    <col min="1799" max="1799" width="8.7109375" customWidth="1"/>
    <col min="1800" max="1800" width="5.5703125" customWidth="1"/>
    <col min="1801" max="1801" width="6.5703125" customWidth="1"/>
    <col min="1802" max="1802" width="7.42578125" customWidth="1"/>
    <col min="1803" max="1803" width="8.140625" customWidth="1"/>
    <col min="1804" max="1804" width="10" customWidth="1"/>
    <col min="1805" max="1805" width="8" customWidth="1"/>
    <col min="1806" max="1806" width="6.7109375" customWidth="1"/>
    <col min="1807" max="1807" width="5.7109375" customWidth="1"/>
    <col min="1808" max="1808" width="6.140625" customWidth="1"/>
    <col min="1809" max="1809" width="9.42578125" customWidth="1"/>
    <col min="1811" max="1811" width="10.42578125" customWidth="1"/>
    <col min="2049" max="2049" width="4.140625" customWidth="1"/>
    <col min="2050" max="2050" width="14.7109375" customWidth="1"/>
    <col min="2051" max="2051" width="13.85546875" customWidth="1"/>
    <col min="2052" max="2052" width="7.42578125" customWidth="1"/>
    <col min="2053" max="2053" width="12.42578125" customWidth="1"/>
    <col min="2054" max="2054" width="8.28515625" customWidth="1"/>
    <col min="2055" max="2055" width="8.7109375" customWidth="1"/>
    <col min="2056" max="2056" width="5.5703125" customWidth="1"/>
    <col min="2057" max="2057" width="6.5703125" customWidth="1"/>
    <col min="2058" max="2058" width="7.42578125" customWidth="1"/>
    <col min="2059" max="2059" width="8.140625" customWidth="1"/>
    <col min="2060" max="2060" width="10" customWidth="1"/>
    <col min="2061" max="2061" width="8" customWidth="1"/>
    <col min="2062" max="2062" width="6.7109375" customWidth="1"/>
    <col min="2063" max="2063" width="5.7109375" customWidth="1"/>
    <col min="2064" max="2064" width="6.140625" customWidth="1"/>
    <col min="2065" max="2065" width="9.42578125" customWidth="1"/>
    <col min="2067" max="2067" width="10.42578125" customWidth="1"/>
    <col min="2305" max="2305" width="4.140625" customWidth="1"/>
    <col min="2306" max="2306" width="14.7109375" customWidth="1"/>
    <col min="2307" max="2307" width="13.85546875" customWidth="1"/>
    <col min="2308" max="2308" width="7.42578125" customWidth="1"/>
    <col min="2309" max="2309" width="12.42578125" customWidth="1"/>
    <col min="2310" max="2310" width="8.28515625" customWidth="1"/>
    <col min="2311" max="2311" width="8.7109375" customWidth="1"/>
    <col min="2312" max="2312" width="5.5703125" customWidth="1"/>
    <col min="2313" max="2313" width="6.5703125" customWidth="1"/>
    <col min="2314" max="2314" width="7.42578125" customWidth="1"/>
    <col min="2315" max="2315" width="8.140625" customWidth="1"/>
    <col min="2316" max="2316" width="10" customWidth="1"/>
    <col min="2317" max="2317" width="8" customWidth="1"/>
    <col min="2318" max="2318" width="6.7109375" customWidth="1"/>
    <col min="2319" max="2319" width="5.7109375" customWidth="1"/>
    <col min="2320" max="2320" width="6.140625" customWidth="1"/>
    <col min="2321" max="2321" width="9.42578125" customWidth="1"/>
    <col min="2323" max="2323" width="10.42578125" customWidth="1"/>
    <col min="2561" max="2561" width="4.140625" customWidth="1"/>
    <col min="2562" max="2562" width="14.7109375" customWidth="1"/>
    <col min="2563" max="2563" width="13.85546875" customWidth="1"/>
    <col min="2564" max="2564" width="7.42578125" customWidth="1"/>
    <col min="2565" max="2565" width="12.42578125" customWidth="1"/>
    <col min="2566" max="2566" width="8.28515625" customWidth="1"/>
    <col min="2567" max="2567" width="8.7109375" customWidth="1"/>
    <col min="2568" max="2568" width="5.5703125" customWidth="1"/>
    <col min="2569" max="2569" width="6.5703125" customWidth="1"/>
    <col min="2570" max="2570" width="7.42578125" customWidth="1"/>
    <col min="2571" max="2571" width="8.140625" customWidth="1"/>
    <col min="2572" max="2572" width="10" customWidth="1"/>
    <col min="2573" max="2573" width="8" customWidth="1"/>
    <col min="2574" max="2574" width="6.7109375" customWidth="1"/>
    <col min="2575" max="2575" width="5.7109375" customWidth="1"/>
    <col min="2576" max="2576" width="6.140625" customWidth="1"/>
    <col min="2577" max="2577" width="9.42578125" customWidth="1"/>
    <col min="2579" max="2579" width="10.42578125" customWidth="1"/>
    <col min="2817" max="2817" width="4.140625" customWidth="1"/>
    <col min="2818" max="2818" width="14.7109375" customWidth="1"/>
    <col min="2819" max="2819" width="13.85546875" customWidth="1"/>
    <col min="2820" max="2820" width="7.42578125" customWidth="1"/>
    <col min="2821" max="2821" width="12.42578125" customWidth="1"/>
    <col min="2822" max="2822" width="8.28515625" customWidth="1"/>
    <col min="2823" max="2823" width="8.7109375" customWidth="1"/>
    <col min="2824" max="2824" width="5.5703125" customWidth="1"/>
    <col min="2825" max="2825" width="6.5703125" customWidth="1"/>
    <col min="2826" max="2826" width="7.42578125" customWidth="1"/>
    <col min="2827" max="2827" width="8.140625" customWidth="1"/>
    <col min="2828" max="2828" width="10" customWidth="1"/>
    <col min="2829" max="2829" width="8" customWidth="1"/>
    <col min="2830" max="2830" width="6.7109375" customWidth="1"/>
    <col min="2831" max="2831" width="5.7109375" customWidth="1"/>
    <col min="2832" max="2832" width="6.140625" customWidth="1"/>
    <col min="2833" max="2833" width="9.42578125" customWidth="1"/>
    <col min="2835" max="2835" width="10.42578125" customWidth="1"/>
    <col min="3073" max="3073" width="4.140625" customWidth="1"/>
    <col min="3074" max="3074" width="14.7109375" customWidth="1"/>
    <col min="3075" max="3075" width="13.85546875" customWidth="1"/>
    <col min="3076" max="3076" width="7.42578125" customWidth="1"/>
    <col min="3077" max="3077" width="12.42578125" customWidth="1"/>
    <col min="3078" max="3078" width="8.28515625" customWidth="1"/>
    <col min="3079" max="3079" width="8.7109375" customWidth="1"/>
    <col min="3080" max="3080" width="5.5703125" customWidth="1"/>
    <col min="3081" max="3081" width="6.5703125" customWidth="1"/>
    <col min="3082" max="3082" width="7.42578125" customWidth="1"/>
    <col min="3083" max="3083" width="8.140625" customWidth="1"/>
    <col min="3084" max="3084" width="10" customWidth="1"/>
    <col min="3085" max="3085" width="8" customWidth="1"/>
    <col min="3086" max="3086" width="6.7109375" customWidth="1"/>
    <col min="3087" max="3087" width="5.7109375" customWidth="1"/>
    <col min="3088" max="3088" width="6.140625" customWidth="1"/>
    <col min="3089" max="3089" width="9.42578125" customWidth="1"/>
    <col min="3091" max="3091" width="10.42578125" customWidth="1"/>
    <col min="3329" max="3329" width="4.140625" customWidth="1"/>
    <col min="3330" max="3330" width="14.7109375" customWidth="1"/>
    <col min="3331" max="3331" width="13.85546875" customWidth="1"/>
    <col min="3332" max="3332" width="7.42578125" customWidth="1"/>
    <col min="3333" max="3333" width="12.42578125" customWidth="1"/>
    <col min="3334" max="3334" width="8.28515625" customWidth="1"/>
    <col min="3335" max="3335" width="8.7109375" customWidth="1"/>
    <col min="3336" max="3336" width="5.5703125" customWidth="1"/>
    <col min="3337" max="3337" width="6.5703125" customWidth="1"/>
    <col min="3338" max="3338" width="7.42578125" customWidth="1"/>
    <col min="3339" max="3339" width="8.140625" customWidth="1"/>
    <col min="3340" max="3340" width="10" customWidth="1"/>
    <col min="3341" max="3341" width="8" customWidth="1"/>
    <col min="3342" max="3342" width="6.7109375" customWidth="1"/>
    <col min="3343" max="3343" width="5.7109375" customWidth="1"/>
    <col min="3344" max="3344" width="6.140625" customWidth="1"/>
    <col min="3345" max="3345" width="9.42578125" customWidth="1"/>
    <col min="3347" max="3347" width="10.42578125" customWidth="1"/>
    <col min="3585" max="3585" width="4.140625" customWidth="1"/>
    <col min="3586" max="3586" width="14.7109375" customWidth="1"/>
    <col min="3587" max="3587" width="13.85546875" customWidth="1"/>
    <col min="3588" max="3588" width="7.42578125" customWidth="1"/>
    <col min="3589" max="3589" width="12.42578125" customWidth="1"/>
    <col min="3590" max="3590" width="8.28515625" customWidth="1"/>
    <col min="3591" max="3591" width="8.7109375" customWidth="1"/>
    <col min="3592" max="3592" width="5.5703125" customWidth="1"/>
    <col min="3593" max="3593" width="6.5703125" customWidth="1"/>
    <col min="3594" max="3594" width="7.42578125" customWidth="1"/>
    <col min="3595" max="3595" width="8.140625" customWidth="1"/>
    <col min="3596" max="3596" width="10" customWidth="1"/>
    <col min="3597" max="3597" width="8" customWidth="1"/>
    <col min="3598" max="3598" width="6.7109375" customWidth="1"/>
    <col min="3599" max="3599" width="5.7109375" customWidth="1"/>
    <col min="3600" max="3600" width="6.140625" customWidth="1"/>
    <col min="3601" max="3601" width="9.42578125" customWidth="1"/>
    <col min="3603" max="3603" width="10.42578125" customWidth="1"/>
    <col min="3841" max="3841" width="4.140625" customWidth="1"/>
    <col min="3842" max="3842" width="14.7109375" customWidth="1"/>
    <col min="3843" max="3843" width="13.85546875" customWidth="1"/>
    <col min="3844" max="3844" width="7.42578125" customWidth="1"/>
    <col min="3845" max="3845" width="12.42578125" customWidth="1"/>
    <col min="3846" max="3846" width="8.28515625" customWidth="1"/>
    <col min="3847" max="3847" width="8.7109375" customWidth="1"/>
    <col min="3848" max="3848" width="5.5703125" customWidth="1"/>
    <col min="3849" max="3849" width="6.5703125" customWidth="1"/>
    <col min="3850" max="3850" width="7.42578125" customWidth="1"/>
    <col min="3851" max="3851" width="8.140625" customWidth="1"/>
    <col min="3852" max="3852" width="10" customWidth="1"/>
    <col min="3853" max="3853" width="8" customWidth="1"/>
    <col min="3854" max="3854" width="6.7109375" customWidth="1"/>
    <col min="3855" max="3855" width="5.7109375" customWidth="1"/>
    <col min="3856" max="3856" width="6.140625" customWidth="1"/>
    <col min="3857" max="3857" width="9.42578125" customWidth="1"/>
    <col min="3859" max="3859" width="10.42578125" customWidth="1"/>
    <col min="4097" max="4097" width="4.140625" customWidth="1"/>
    <col min="4098" max="4098" width="14.7109375" customWidth="1"/>
    <col min="4099" max="4099" width="13.85546875" customWidth="1"/>
    <col min="4100" max="4100" width="7.42578125" customWidth="1"/>
    <col min="4101" max="4101" width="12.42578125" customWidth="1"/>
    <col min="4102" max="4102" width="8.28515625" customWidth="1"/>
    <col min="4103" max="4103" width="8.7109375" customWidth="1"/>
    <col min="4104" max="4104" width="5.5703125" customWidth="1"/>
    <col min="4105" max="4105" width="6.5703125" customWidth="1"/>
    <col min="4106" max="4106" width="7.42578125" customWidth="1"/>
    <col min="4107" max="4107" width="8.140625" customWidth="1"/>
    <col min="4108" max="4108" width="10" customWidth="1"/>
    <col min="4109" max="4109" width="8" customWidth="1"/>
    <col min="4110" max="4110" width="6.7109375" customWidth="1"/>
    <col min="4111" max="4111" width="5.7109375" customWidth="1"/>
    <col min="4112" max="4112" width="6.140625" customWidth="1"/>
    <col min="4113" max="4113" width="9.42578125" customWidth="1"/>
    <col min="4115" max="4115" width="10.42578125" customWidth="1"/>
    <col min="4353" max="4353" width="4.140625" customWidth="1"/>
    <col min="4354" max="4354" width="14.7109375" customWidth="1"/>
    <col min="4355" max="4355" width="13.85546875" customWidth="1"/>
    <col min="4356" max="4356" width="7.42578125" customWidth="1"/>
    <col min="4357" max="4357" width="12.42578125" customWidth="1"/>
    <col min="4358" max="4358" width="8.28515625" customWidth="1"/>
    <col min="4359" max="4359" width="8.7109375" customWidth="1"/>
    <col min="4360" max="4360" width="5.5703125" customWidth="1"/>
    <col min="4361" max="4361" width="6.5703125" customWidth="1"/>
    <col min="4362" max="4362" width="7.42578125" customWidth="1"/>
    <col min="4363" max="4363" width="8.140625" customWidth="1"/>
    <col min="4364" max="4364" width="10" customWidth="1"/>
    <col min="4365" max="4365" width="8" customWidth="1"/>
    <col min="4366" max="4366" width="6.7109375" customWidth="1"/>
    <col min="4367" max="4367" width="5.7109375" customWidth="1"/>
    <col min="4368" max="4368" width="6.140625" customWidth="1"/>
    <col min="4369" max="4369" width="9.42578125" customWidth="1"/>
    <col min="4371" max="4371" width="10.42578125" customWidth="1"/>
    <col min="4609" max="4609" width="4.140625" customWidth="1"/>
    <col min="4610" max="4610" width="14.7109375" customWidth="1"/>
    <col min="4611" max="4611" width="13.85546875" customWidth="1"/>
    <col min="4612" max="4612" width="7.42578125" customWidth="1"/>
    <col min="4613" max="4613" width="12.42578125" customWidth="1"/>
    <col min="4614" max="4614" width="8.28515625" customWidth="1"/>
    <col min="4615" max="4615" width="8.7109375" customWidth="1"/>
    <col min="4616" max="4616" width="5.5703125" customWidth="1"/>
    <col min="4617" max="4617" width="6.5703125" customWidth="1"/>
    <col min="4618" max="4618" width="7.42578125" customWidth="1"/>
    <col min="4619" max="4619" width="8.140625" customWidth="1"/>
    <col min="4620" max="4620" width="10" customWidth="1"/>
    <col min="4621" max="4621" width="8" customWidth="1"/>
    <col min="4622" max="4622" width="6.7109375" customWidth="1"/>
    <col min="4623" max="4623" width="5.7109375" customWidth="1"/>
    <col min="4624" max="4624" width="6.140625" customWidth="1"/>
    <col min="4625" max="4625" width="9.42578125" customWidth="1"/>
    <col min="4627" max="4627" width="10.42578125" customWidth="1"/>
    <col min="4865" max="4865" width="4.140625" customWidth="1"/>
    <col min="4866" max="4866" width="14.7109375" customWidth="1"/>
    <col min="4867" max="4867" width="13.85546875" customWidth="1"/>
    <col min="4868" max="4868" width="7.42578125" customWidth="1"/>
    <col min="4869" max="4869" width="12.42578125" customWidth="1"/>
    <col min="4870" max="4870" width="8.28515625" customWidth="1"/>
    <col min="4871" max="4871" width="8.7109375" customWidth="1"/>
    <col min="4872" max="4872" width="5.5703125" customWidth="1"/>
    <col min="4873" max="4873" width="6.5703125" customWidth="1"/>
    <col min="4874" max="4874" width="7.42578125" customWidth="1"/>
    <col min="4875" max="4875" width="8.140625" customWidth="1"/>
    <col min="4876" max="4876" width="10" customWidth="1"/>
    <col min="4877" max="4877" width="8" customWidth="1"/>
    <col min="4878" max="4878" width="6.7109375" customWidth="1"/>
    <col min="4879" max="4879" width="5.7109375" customWidth="1"/>
    <col min="4880" max="4880" width="6.140625" customWidth="1"/>
    <col min="4881" max="4881" width="9.42578125" customWidth="1"/>
    <col min="4883" max="4883" width="10.42578125" customWidth="1"/>
    <col min="5121" max="5121" width="4.140625" customWidth="1"/>
    <col min="5122" max="5122" width="14.7109375" customWidth="1"/>
    <col min="5123" max="5123" width="13.85546875" customWidth="1"/>
    <col min="5124" max="5124" width="7.42578125" customWidth="1"/>
    <col min="5125" max="5125" width="12.42578125" customWidth="1"/>
    <col min="5126" max="5126" width="8.28515625" customWidth="1"/>
    <col min="5127" max="5127" width="8.7109375" customWidth="1"/>
    <col min="5128" max="5128" width="5.5703125" customWidth="1"/>
    <col min="5129" max="5129" width="6.5703125" customWidth="1"/>
    <col min="5130" max="5130" width="7.42578125" customWidth="1"/>
    <col min="5131" max="5131" width="8.140625" customWidth="1"/>
    <col min="5132" max="5132" width="10" customWidth="1"/>
    <col min="5133" max="5133" width="8" customWidth="1"/>
    <col min="5134" max="5134" width="6.7109375" customWidth="1"/>
    <col min="5135" max="5135" width="5.7109375" customWidth="1"/>
    <col min="5136" max="5136" width="6.140625" customWidth="1"/>
    <col min="5137" max="5137" width="9.42578125" customWidth="1"/>
    <col min="5139" max="5139" width="10.42578125" customWidth="1"/>
    <col min="5377" max="5377" width="4.140625" customWidth="1"/>
    <col min="5378" max="5378" width="14.7109375" customWidth="1"/>
    <col min="5379" max="5379" width="13.85546875" customWidth="1"/>
    <col min="5380" max="5380" width="7.42578125" customWidth="1"/>
    <col min="5381" max="5381" width="12.42578125" customWidth="1"/>
    <col min="5382" max="5382" width="8.28515625" customWidth="1"/>
    <col min="5383" max="5383" width="8.7109375" customWidth="1"/>
    <col min="5384" max="5384" width="5.5703125" customWidth="1"/>
    <col min="5385" max="5385" width="6.5703125" customWidth="1"/>
    <col min="5386" max="5386" width="7.42578125" customWidth="1"/>
    <col min="5387" max="5387" width="8.140625" customWidth="1"/>
    <col min="5388" max="5388" width="10" customWidth="1"/>
    <col min="5389" max="5389" width="8" customWidth="1"/>
    <col min="5390" max="5390" width="6.7109375" customWidth="1"/>
    <col min="5391" max="5391" width="5.7109375" customWidth="1"/>
    <col min="5392" max="5392" width="6.140625" customWidth="1"/>
    <col min="5393" max="5393" width="9.42578125" customWidth="1"/>
    <col min="5395" max="5395" width="10.42578125" customWidth="1"/>
    <col min="5633" max="5633" width="4.140625" customWidth="1"/>
    <col min="5634" max="5634" width="14.7109375" customWidth="1"/>
    <col min="5635" max="5635" width="13.85546875" customWidth="1"/>
    <col min="5636" max="5636" width="7.42578125" customWidth="1"/>
    <col min="5637" max="5637" width="12.42578125" customWidth="1"/>
    <col min="5638" max="5638" width="8.28515625" customWidth="1"/>
    <col min="5639" max="5639" width="8.7109375" customWidth="1"/>
    <col min="5640" max="5640" width="5.5703125" customWidth="1"/>
    <col min="5641" max="5641" width="6.5703125" customWidth="1"/>
    <col min="5642" max="5642" width="7.42578125" customWidth="1"/>
    <col min="5643" max="5643" width="8.140625" customWidth="1"/>
    <col min="5644" max="5644" width="10" customWidth="1"/>
    <col min="5645" max="5645" width="8" customWidth="1"/>
    <col min="5646" max="5646" width="6.7109375" customWidth="1"/>
    <col min="5647" max="5647" width="5.7109375" customWidth="1"/>
    <col min="5648" max="5648" width="6.140625" customWidth="1"/>
    <col min="5649" max="5649" width="9.42578125" customWidth="1"/>
    <col min="5651" max="5651" width="10.42578125" customWidth="1"/>
    <col min="5889" max="5889" width="4.140625" customWidth="1"/>
    <col min="5890" max="5890" width="14.7109375" customWidth="1"/>
    <col min="5891" max="5891" width="13.85546875" customWidth="1"/>
    <col min="5892" max="5892" width="7.42578125" customWidth="1"/>
    <col min="5893" max="5893" width="12.42578125" customWidth="1"/>
    <col min="5894" max="5894" width="8.28515625" customWidth="1"/>
    <col min="5895" max="5895" width="8.7109375" customWidth="1"/>
    <col min="5896" max="5896" width="5.5703125" customWidth="1"/>
    <col min="5897" max="5897" width="6.5703125" customWidth="1"/>
    <col min="5898" max="5898" width="7.42578125" customWidth="1"/>
    <col min="5899" max="5899" width="8.140625" customWidth="1"/>
    <col min="5900" max="5900" width="10" customWidth="1"/>
    <col min="5901" max="5901" width="8" customWidth="1"/>
    <col min="5902" max="5902" width="6.7109375" customWidth="1"/>
    <col min="5903" max="5903" width="5.7109375" customWidth="1"/>
    <col min="5904" max="5904" width="6.140625" customWidth="1"/>
    <col min="5905" max="5905" width="9.42578125" customWidth="1"/>
    <col min="5907" max="5907" width="10.42578125" customWidth="1"/>
    <col min="6145" max="6145" width="4.140625" customWidth="1"/>
    <col min="6146" max="6146" width="14.7109375" customWidth="1"/>
    <col min="6147" max="6147" width="13.85546875" customWidth="1"/>
    <col min="6148" max="6148" width="7.42578125" customWidth="1"/>
    <col min="6149" max="6149" width="12.42578125" customWidth="1"/>
    <col min="6150" max="6150" width="8.28515625" customWidth="1"/>
    <col min="6151" max="6151" width="8.7109375" customWidth="1"/>
    <col min="6152" max="6152" width="5.5703125" customWidth="1"/>
    <col min="6153" max="6153" width="6.5703125" customWidth="1"/>
    <col min="6154" max="6154" width="7.42578125" customWidth="1"/>
    <col min="6155" max="6155" width="8.140625" customWidth="1"/>
    <col min="6156" max="6156" width="10" customWidth="1"/>
    <col min="6157" max="6157" width="8" customWidth="1"/>
    <col min="6158" max="6158" width="6.7109375" customWidth="1"/>
    <col min="6159" max="6159" width="5.7109375" customWidth="1"/>
    <col min="6160" max="6160" width="6.140625" customWidth="1"/>
    <col min="6161" max="6161" width="9.42578125" customWidth="1"/>
    <col min="6163" max="6163" width="10.42578125" customWidth="1"/>
    <col min="6401" max="6401" width="4.140625" customWidth="1"/>
    <col min="6402" max="6402" width="14.7109375" customWidth="1"/>
    <col min="6403" max="6403" width="13.85546875" customWidth="1"/>
    <col min="6404" max="6404" width="7.42578125" customWidth="1"/>
    <col min="6405" max="6405" width="12.42578125" customWidth="1"/>
    <col min="6406" max="6406" width="8.28515625" customWidth="1"/>
    <col min="6407" max="6407" width="8.7109375" customWidth="1"/>
    <col min="6408" max="6408" width="5.5703125" customWidth="1"/>
    <col min="6409" max="6409" width="6.5703125" customWidth="1"/>
    <col min="6410" max="6410" width="7.42578125" customWidth="1"/>
    <col min="6411" max="6411" width="8.140625" customWidth="1"/>
    <col min="6412" max="6412" width="10" customWidth="1"/>
    <col min="6413" max="6413" width="8" customWidth="1"/>
    <col min="6414" max="6414" width="6.7109375" customWidth="1"/>
    <col min="6415" max="6415" width="5.7109375" customWidth="1"/>
    <col min="6416" max="6416" width="6.140625" customWidth="1"/>
    <col min="6417" max="6417" width="9.42578125" customWidth="1"/>
    <col min="6419" max="6419" width="10.42578125" customWidth="1"/>
    <col min="6657" max="6657" width="4.140625" customWidth="1"/>
    <col min="6658" max="6658" width="14.7109375" customWidth="1"/>
    <col min="6659" max="6659" width="13.85546875" customWidth="1"/>
    <col min="6660" max="6660" width="7.42578125" customWidth="1"/>
    <col min="6661" max="6661" width="12.42578125" customWidth="1"/>
    <col min="6662" max="6662" width="8.28515625" customWidth="1"/>
    <col min="6663" max="6663" width="8.7109375" customWidth="1"/>
    <col min="6664" max="6664" width="5.5703125" customWidth="1"/>
    <col min="6665" max="6665" width="6.5703125" customWidth="1"/>
    <col min="6666" max="6666" width="7.42578125" customWidth="1"/>
    <col min="6667" max="6667" width="8.140625" customWidth="1"/>
    <col min="6668" max="6668" width="10" customWidth="1"/>
    <col min="6669" max="6669" width="8" customWidth="1"/>
    <col min="6670" max="6670" width="6.7109375" customWidth="1"/>
    <col min="6671" max="6671" width="5.7109375" customWidth="1"/>
    <col min="6672" max="6672" width="6.140625" customWidth="1"/>
    <col min="6673" max="6673" width="9.42578125" customWidth="1"/>
    <col min="6675" max="6675" width="10.42578125" customWidth="1"/>
    <col min="6913" max="6913" width="4.140625" customWidth="1"/>
    <col min="6914" max="6914" width="14.7109375" customWidth="1"/>
    <col min="6915" max="6915" width="13.85546875" customWidth="1"/>
    <col min="6916" max="6916" width="7.42578125" customWidth="1"/>
    <col min="6917" max="6917" width="12.42578125" customWidth="1"/>
    <col min="6918" max="6918" width="8.28515625" customWidth="1"/>
    <col min="6919" max="6919" width="8.7109375" customWidth="1"/>
    <col min="6920" max="6920" width="5.5703125" customWidth="1"/>
    <col min="6921" max="6921" width="6.5703125" customWidth="1"/>
    <col min="6922" max="6922" width="7.42578125" customWidth="1"/>
    <col min="6923" max="6923" width="8.140625" customWidth="1"/>
    <col min="6924" max="6924" width="10" customWidth="1"/>
    <col min="6925" max="6925" width="8" customWidth="1"/>
    <col min="6926" max="6926" width="6.7109375" customWidth="1"/>
    <col min="6927" max="6927" width="5.7109375" customWidth="1"/>
    <col min="6928" max="6928" width="6.140625" customWidth="1"/>
    <col min="6929" max="6929" width="9.42578125" customWidth="1"/>
    <col min="6931" max="6931" width="10.42578125" customWidth="1"/>
    <col min="7169" max="7169" width="4.140625" customWidth="1"/>
    <col min="7170" max="7170" width="14.7109375" customWidth="1"/>
    <col min="7171" max="7171" width="13.85546875" customWidth="1"/>
    <col min="7172" max="7172" width="7.42578125" customWidth="1"/>
    <col min="7173" max="7173" width="12.42578125" customWidth="1"/>
    <col min="7174" max="7174" width="8.28515625" customWidth="1"/>
    <col min="7175" max="7175" width="8.7109375" customWidth="1"/>
    <col min="7176" max="7176" width="5.5703125" customWidth="1"/>
    <col min="7177" max="7177" width="6.5703125" customWidth="1"/>
    <col min="7178" max="7178" width="7.42578125" customWidth="1"/>
    <col min="7179" max="7179" width="8.140625" customWidth="1"/>
    <col min="7180" max="7180" width="10" customWidth="1"/>
    <col min="7181" max="7181" width="8" customWidth="1"/>
    <col min="7182" max="7182" width="6.7109375" customWidth="1"/>
    <col min="7183" max="7183" width="5.7109375" customWidth="1"/>
    <col min="7184" max="7184" width="6.140625" customWidth="1"/>
    <col min="7185" max="7185" width="9.42578125" customWidth="1"/>
    <col min="7187" max="7187" width="10.42578125" customWidth="1"/>
    <col min="7425" max="7425" width="4.140625" customWidth="1"/>
    <col min="7426" max="7426" width="14.7109375" customWidth="1"/>
    <col min="7427" max="7427" width="13.85546875" customWidth="1"/>
    <col min="7428" max="7428" width="7.42578125" customWidth="1"/>
    <col min="7429" max="7429" width="12.42578125" customWidth="1"/>
    <col min="7430" max="7430" width="8.28515625" customWidth="1"/>
    <col min="7431" max="7431" width="8.7109375" customWidth="1"/>
    <col min="7432" max="7432" width="5.5703125" customWidth="1"/>
    <col min="7433" max="7433" width="6.5703125" customWidth="1"/>
    <col min="7434" max="7434" width="7.42578125" customWidth="1"/>
    <col min="7435" max="7435" width="8.140625" customWidth="1"/>
    <col min="7436" max="7436" width="10" customWidth="1"/>
    <col min="7437" max="7437" width="8" customWidth="1"/>
    <col min="7438" max="7438" width="6.7109375" customWidth="1"/>
    <col min="7439" max="7439" width="5.7109375" customWidth="1"/>
    <col min="7440" max="7440" width="6.140625" customWidth="1"/>
    <col min="7441" max="7441" width="9.42578125" customWidth="1"/>
    <col min="7443" max="7443" width="10.42578125" customWidth="1"/>
    <col min="7681" max="7681" width="4.140625" customWidth="1"/>
    <col min="7682" max="7682" width="14.7109375" customWidth="1"/>
    <col min="7683" max="7683" width="13.85546875" customWidth="1"/>
    <col min="7684" max="7684" width="7.42578125" customWidth="1"/>
    <col min="7685" max="7685" width="12.42578125" customWidth="1"/>
    <col min="7686" max="7686" width="8.28515625" customWidth="1"/>
    <col min="7687" max="7687" width="8.7109375" customWidth="1"/>
    <col min="7688" max="7688" width="5.5703125" customWidth="1"/>
    <col min="7689" max="7689" width="6.5703125" customWidth="1"/>
    <col min="7690" max="7690" width="7.42578125" customWidth="1"/>
    <col min="7691" max="7691" width="8.140625" customWidth="1"/>
    <col min="7692" max="7692" width="10" customWidth="1"/>
    <col min="7693" max="7693" width="8" customWidth="1"/>
    <col min="7694" max="7694" width="6.7109375" customWidth="1"/>
    <col min="7695" max="7695" width="5.7109375" customWidth="1"/>
    <col min="7696" max="7696" width="6.140625" customWidth="1"/>
    <col min="7697" max="7697" width="9.42578125" customWidth="1"/>
    <col min="7699" max="7699" width="10.42578125" customWidth="1"/>
    <col min="7937" max="7937" width="4.140625" customWidth="1"/>
    <col min="7938" max="7938" width="14.7109375" customWidth="1"/>
    <col min="7939" max="7939" width="13.85546875" customWidth="1"/>
    <col min="7940" max="7940" width="7.42578125" customWidth="1"/>
    <col min="7941" max="7941" width="12.42578125" customWidth="1"/>
    <col min="7942" max="7942" width="8.28515625" customWidth="1"/>
    <col min="7943" max="7943" width="8.7109375" customWidth="1"/>
    <col min="7944" max="7944" width="5.5703125" customWidth="1"/>
    <col min="7945" max="7945" width="6.5703125" customWidth="1"/>
    <col min="7946" max="7946" width="7.42578125" customWidth="1"/>
    <col min="7947" max="7947" width="8.140625" customWidth="1"/>
    <col min="7948" max="7948" width="10" customWidth="1"/>
    <col min="7949" max="7949" width="8" customWidth="1"/>
    <col min="7950" max="7950" width="6.7109375" customWidth="1"/>
    <col min="7951" max="7951" width="5.7109375" customWidth="1"/>
    <col min="7952" max="7952" width="6.140625" customWidth="1"/>
    <col min="7953" max="7953" width="9.42578125" customWidth="1"/>
    <col min="7955" max="7955" width="10.42578125" customWidth="1"/>
    <col min="8193" max="8193" width="4.140625" customWidth="1"/>
    <col min="8194" max="8194" width="14.7109375" customWidth="1"/>
    <col min="8195" max="8195" width="13.85546875" customWidth="1"/>
    <col min="8196" max="8196" width="7.42578125" customWidth="1"/>
    <col min="8197" max="8197" width="12.42578125" customWidth="1"/>
    <col min="8198" max="8198" width="8.28515625" customWidth="1"/>
    <col min="8199" max="8199" width="8.7109375" customWidth="1"/>
    <col min="8200" max="8200" width="5.5703125" customWidth="1"/>
    <col min="8201" max="8201" width="6.5703125" customWidth="1"/>
    <col min="8202" max="8202" width="7.42578125" customWidth="1"/>
    <col min="8203" max="8203" width="8.140625" customWidth="1"/>
    <col min="8204" max="8204" width="10" customWidth="1"/>
    <col min="8205" max="8205" width="8" customWidth="1"/>
    <col min="8206" max="8206" width="6.7109375" customWidth="1"/>
    <col min="8207" max="8207" width="5.7109375" customWidth="1"/>
    <col min="8208" max="8208" width="6.140625" customWidth="1"/>
    <col min="8209" max="8209" width="9.42578125" customWidth="1"/>
    <col min="8211" max="8211" width="10.42578125" customWidth="1"/>
    <col min="8449" max="8449" width="4.140625" customWidth="1"/>
    <col min="8450" max="8450" width="14.7109375" customWidth="1"/>
    <col min="8451" max="8451" width="13.85546875" customWidth="1"/>
    <col min="8452" max="8452" width="7.42578125" customWidth="1"/>
    <col min="8453" max="8453" width="12.42578125" customWidth="1"/>
    <col min="8454" max="8454" width="8.28515625" customWidth="1"/>
    <col min="8455" max="8455" width="8.7109375" customWidth="1"/>
    <col min="8456" max="8456" width="5.5703125" customWidth="1"/>
    <col min="8457" max="8457" width="6.5703125" customWidth="1"/>
    <col min="8458" max="8458" width="7.42578125" customWidth="1"/>
    <col min="8459" max="8459" width="8.140625" customWidth="1"/>
    <col min="8460" max="8460" width="10" customWidth="1"/>
    <col min="8461" max="8461" width="8" customWidth="1"/>
    <col min="8462" max="8462" width="6.7109375" customWidth="1"/>
    <col min="8463" max="8463" width="5.7109375" customWidth="1"/>
    <col min="8464" max="8464" width="6.140625" customWidth="1"/>
    <col min="8465" max="8465" width="9.42578125" customWidth="1"/>
    <col min="8467" max="8467" width="10.42578125" customWidth="1"/>
    <col min="8705" max="8705" width="4.140625" customWidth="1"/>
    <col min="8706" max="8706" width="14.7109375" customWidth="1"/>
    <col min="8707" max="8707" width="13.85546875" customWidth="1"/>
    <col min="8708" max="8708" width="7.42578125" customWidth="1"/>
    <col min="8709" max="8709" width="12.42578125" customWidth="1"/>
    <col min="8710" max="8710" width="8.28515625" customWidth="1"/>
    <col min="8711" max="8711" width="8.7109375" customWidth="1"/>
    <col min="8712" max="8712" width="5.5703125" customWidth="1"/>
    <col min="8713" max="8713" width="6.5703125" customWidth="1"/>
    <col min="8714" max="8714" width="7.42578125" customWidth="1"/>
    <col min="8715" max="8715" width="8.140625" customWidth="1"/>
    <col min="8716" max="8716" width="10" customWidth="1"/>
    <col min="8717" max="8717" width="8" customWidth="1"/>
    <col min="8718" max="8718" width="6.7109375" customWidth="1"/>
    <col min="8719" max="8719" width="5.7109375" customWidth="1"/>
    <col min="8720" max="8720" width="6.140625" customWidth="1"/>
    <col min="8721" max="8721" width="9.42578125" customWidth="1"/>
    <col min="8723" max="8723" width="10.42578125" customWidth="1"/>
    <col min="8961" max="8961" width="4.140625" customWidth="1"/>
    <col min="8962" max="8962" width="14.7109375" customWidth="1"/>
    <col min="8963" max="8963" width="13.85546875" customWidth="1"/>
    <col min="8964" max="8964" width="7.42578125" customWidth="1"/>
    <col min="8965" max="8965" width="12.42578125" customWidth="1"/>
    <col min="8966" max="8966" width="8.28515625" customWidth="1"/>
    <col min="8967" max="8967" width="8.7109375" customWidth="1"/>
    <col min="8968" max="8968" width="5.5703125" customWidth="1"/>
    <col min="8969" max="8969" width="6.5703125" customWidth="1"/>
    <col min="8970" max="8970" width="7.42578125" customWidth="1"/>
    <col min="8971" max="8971" width="8.140625" customWidth="1"/>
    <col min="8972" max="8972" width="10" customWidth="1"/>
    <col min="8973" max="8973" width="8" customWidth="1"/>
    <col min="8974" max="8974" width="6.7109375" customWidth="1"/>
    <col min="8975" max="8975" width="5.7109375" customWidth="1"/>
    <col min="8976" max="8976" width="6.140625" customWidth="1"/>
    <col min="8977" max="8977" width="9.42578125" customWidth="1"/>
    <col min="8979" max="8979" width="10.42578125" customWidth="1"/>
    <col min="9217" max="9217" width="4.140625" customWidth="1"/>
    <col min="9218" max="9218" width="14.7109375" customWidth="1"/>
    <col min="9219" max="9219" width="13.85546875" customWidth="1"/>
    <col min="9220" max="9220" width="7.42578125" customWidth="1"/>
    <col min="9221" max="9221" width="12.42578125" customWidth="1"/>
    <col min="9222" max="9222" width="8.28515625" customWidth="1"/>
    <col min="9223" max="9223" width="8.7109375" customWidth="1"/>
    <col min="9224" max="9224" width="5.5703125" customWidth="1"/>
    <col min="9225" max="9225" width="6.5703125" customWidth="1"/>
    <col min="9226" max="9226" width="7.42578125" customWidth="1"/>
    <col min="9227" max="9227" width="8.140625" customWidth="1"/>
    <col min="9228" max="9228" width="10" customWidth="1"/>
    <col min="9229" max="9229" width="8" customWidth="1"/>
    <col min="9230" max="9230" width="6.7109375" customWidth="1"/>
    <col min="9231" max="9231" width="5.7109375" customWidth="1"/>
    <col min="9232" max="9232" width="6.140625" customWidth="1"/>
    <col min="9233" max="9233" width="9.42578125" customWidth="1"/>
    <col min="9235" max="9235" width="10.42578125" customWidth="1"/>
    <col min="9473" max="9473" width="4.140625" customWidth="1"/>
    <col min="9474" max="9474" width="14.7109375" customWidth="1"/>
    <col min="9475" max="9475" width="13.85546875" customWidth="1"/>
    <col min="9476" max="9476" width="7.42578125" customWidth="1"/>
    <col min="9477" max="9477" width="12.42578125" customWidth="1"/>
    <col min="9478" max="9478" width="8.28515625" customWidth="1"/>
    <col min="9479" max="9479" width="8.7109375" customWidth="1"/>
    <col min="9480" max="9480" width="5.5703125" customWidth="1"/>
    <col min="9481" max="9481" width="6.5703125" customWidth="1"/>
    <col min="9482" max="9482" width="7.42578125" customWidth="1"/>
    <col min="9483" max="9483" width="8.140625" customWidth="1"/>
    <col min="9484" max="9484" width="10" customWidth="1"/>
    <col min="9485" max="9485" width="8" customWidth="1"/>
    <col min="9486" max="9486" width="6.7109375" customWidth="1"/>
    <col min="9487" max="9487" width="5.7109375" customWidth="1"/>
    <col min="9488" max="9488" width="6.140625" customWidth="1"/>
    <col min="9489" max="9489" width="9.42578125" customWidth="1"/>
    <col min="9491" max="9491" width="10.42578125" customWidth="1"/>
    <col min="9729" max="9729" width="4.140625" customWidth="1"/>
    <col min="9730" max="9730" width="14.7109375" customWidth="1"/>
    <col min="9731" max="9731" width="13.85546875" customWidth="1"/>
    <col min="9732" max="9732" width="7.42578125" customWidth="1"/>
    <col min="9733" max="9733" width="12.42578125" customWidth="1"/>
    <col min="9734" max="9734" width="8.28515625" customWidth="1"/>
    <col min="9735" max="9735" width="8.7109375" customWidth="1"/>
    <col min="9736" max="9736" width="5.5703125" customWidth="1"/>
    <col min="9737" max="9737" width="6.5703125" customWidth="1"/>
    <col min="9738" max="9738" width="7.42578125" customWidth="1"/>
    <col min="9739" max="9739" width="8.140625" customWidth="1"/>
    <col min="9740" max="9740" width="10" customWidth="1"/>
    <col min="9741" max="9741" width="8" customWidth="1"/>
    <col min="9742" max="9742" width="6.7109375" customWidth="1"/>
    <col min="9743" max="9743" width="5.7109375" customWidth="1"/>
    <col min="9744" max="9744" width="6.140625" customWidth="1"/>
    <col min="9745" max="9745" width="9.42578125" customWidth="1"/>
    <col min="9747" max="9747" width="10.42578125" customWidth="1"/>
    <col min="9985" max="9985" width="4.140625" customWidth="1"/>
    <col min="9986" max="9986" width="14.7109375" customWidth="1"/>
    <col min="9987" max="9987" width="13.85546875" customWidth="1"/>
    <col min="9988" max="9988" width="7.42578125" customWidth="1"/>
    <col min="9989" max="9989" width="12.42578125" customWidth="1"/>
    <col min="9990" max="9990" width="8.28515625" customWidth="1"/>
    <col min="9991" max="9991" width="8.7109375" customWidth="1"/>
    <col min="9992" max="9992" width="5.5703125" customWidth="1"/>
    <col min="9993" max="9993" width="6.5703125" customWidth="1"/>
    <col min="9994" max="9994" width="7.42578125" customWidth="1"/>
    <col min="9995" max="9995" width="8.140625" customWidth="1"/>
    <col min="9996" max="9996" width="10" customWidth="1"/>
    <col min="9997" max="9997" width="8" customWidth="1"/>
    <col min="9998" max="9998" width="6.7109375" customWidth="1"/>
    <col min="9999" max="9999" width="5.7109375" customWidth="1"/>
    <col min="10000" max="10000" width="6.140625" customWidth="1"/>
    <col min="10001" max="10001" width="9.42578125" customWidth="1"/>
    <col min="10003" max="10003" width="10.42578125" customWidth="1"/>
    <col min="10241" max="10241" width="4.140625" customWidth="1"/>
    <col min="10242" max="10242" width="14.7109375" customWidth="1"/>
    <col min="10243" max="10243" width="13.85546875" customWidth="1"/>
    <col min="10244" max="10244" width="7.42578125" customWidth="1"/>
    <col min="10245" max="10245" width="12.42578125" customWidth="1"/>
    <col min="10246" max="10246" width="8.28515625" customWidth="1"/>
    <col min="10247" max="10247" width="8.7109375" customWidth="1"/>
    <col min="10248" max="10248" width="5.5703125" customWidth="1"/>
    <col min="10249" max="10249" width="6.5703125" customWidth="1"/>
    <col min="10250" max="10250" width="7.42578125" customWidth="1"/>
    <col min="10251" max="10251" width="8.140625" customWidth="1"/>
    <col min="10252" max="10252" width="10" customWidth="1"/>
    <col min="10253" max="10253" width="8" customWidth="1"/>
    <col min="10254" max="10254" width="6.7109375" customWidth="1"/>
    <col min="10255" max="10255" width="5.7109375" customWidth="1"/>
    <col min="10256" max="10256" width="6.140625" customWidth="1"/>
    <col min="10257" max="10257" width="9.42578125" customWidth="1"/>
    <col min="10259" max="10259" width="10.42578125" customWidth="1"/>
    <col min="10497" max="10497" width="4.140625" customWidth="1"/>
    <col min="10498" max="10498" width="14.7109375" customWidth="1"/>
    <col min="10499" max="10499" width="13.85546875" customWidth="1"/>
    <col min="10500" max="10500" width="7.42578125" customWidth="1"/>
    <col min="10501" max="10501" width="12.42578125" customWidth="1"/>
    <col min="10502" max="10502" width="8.28515625" customWidth="1"/>
    <col min="10503" max="10503" width="8.7109375" customWidth="1"/>
    <col min="10504" max="10504" width="5.5703125" customWidth="1"/>
    <col min="10505" max="10505" width="6.5703125" customWidth="1"/>
    <col min="10506" max="10506" width="7.42578125" customWidth="1"/>
    <col min="10507" max="10507" width="8.140625" customWidth="1"/>
    <col min="10508" max="10508" width="10" customWidth="1"/>
    <col min="10509" max="10509" width="8" customWidth="1"/>
    <col min="10510" max="10510" width="6.7109375" customWidth="1"/>
    <col min="10511" max="10511" width="5.7109375" customWidth="1"/>
    <col min="10512" max="10512" width="6.140625" customWidth="1"/>
    <col min="10513" max="10513" width="9.42578125" customWidth="1"/>
    <col min="10515" max="10515" width="10.42578125" customWidth="1"/>
    <col min="10753" max="10753" width="4.140625" customWidth="1"/>
    <col min="10754" max="10754" width="14.7109375" customWidth="1"/>
    <col min="10755" max="10755" width="13.85546875" customWidth="1"/>
    <col min="10756" max="10756" width="7.42578125" customWidth="1"/>
    <col min="10757" max="10757" width="12.42578125" customWidth="1"/>
    <col min="10758" max="10758" width="8.28515625" customWidth="1"/>
    <col min="10759" max="10759" width="8.7109375" customWidth="1"/>
    <col min="10760" max="10760" width="5.5703125" customWidth="1"/>
    <col min="10761" max="10761" width="6.5703125" customWidth="1"/>
    <col min="10762" max="10762" width="7.42578125" customWidth="1"/>
    <col min="10763" max="10763" width="8.140625" customWidth="1"/>
    <col min="10764" max="10764" width="10" customWidth="1"/>
    <col min="10765" max="10765" width="8" customWidth="1"/>
    <col min="10766" max="10766" width="6.7109375" customWidth="1"/>
    <col min="10767" max="10767" width="5.7109375" customWidth="1"/>
    <col min="10768" max="10768" width="6.140625" customWidth="1"/>
    <col min="10769" max="10769" width="9.42578125" customWidth="1"/>
    <col min="10771" max="10771" width="10.42578125" customWidth="1"/>
    <col min="11009" max="11009" width="4.140625" customWidth="1"/>
    <col min="11010" max="11010" width="14.7109375" customWidth="1"/>
    <col min="11011" max="11011" width="13.85546875" customWidth="1"/>
    <col min="11012" max="11012" width="7.42578125" customWidth="1"/>
    <col min="11013" max="11013" width="12.42578125" customWidth="1"/>
    <col min="11014" max="11014" width="8.28515625" customWidth="1"/>
    <col min="11015" max="11015" width="8.7109375" customWidth="1"/>
    <col min="11016" max="11016" width="5.5703125" customWidth="1"/>
    <col min="11017" max="11017" width="6.5703125" customWidth="1"/>
    <col min="11018" max="11018" width="7.42578125" customWidth="1"/>
    <col min="11019" max="11019" width="8.140625" customWidth="1"/>
    <col min="11020" max="11020" width="10" customWidth="1"/>
    <col min="11021" max="11021" width="8" customWidth="1"/>
    <col min="11022" max="11022" width="6.7109375" customWidth="1"/>
    <col min="11023" max="11023" width="5.7109375" customWidth="1"/>
    <col min="11024" max="11024" width="6.140625" customWidth="1"/>
    <col min="11025" max="11025" width="9.42578125" customWidth="1"/>
    <col min="11027" max="11027" width="10.42578125" customWidth="1"/>
    <col min="11265" max="11265" width="4.140625" customWidth="1"/>
    <col min="11266" max="11266" width="14.7109375" customWidth="1"/>
    <col min="11267" max="11267" width="13.85546875" customWidth="1"/>
    <col min="11268" max="11268" width="7.42578125" customWidth="1"/>
    <col min="11269" max="11269" width="12.42578125" customWidth="1"/>
    <col min="11270" max="11270" width="8.28515625" customWidth="1"/>
    <col min="11271" max="11271" width="8.7109375" customWidth="1"/>
    <col min="11272" max="11272" width="5.5703125" customWidth="1"/>
    <col min="11273" max="11273" width="6.5703125" customWidth="1"/>
    <col min="11274" max="11274" width="7.42578125" customWidth="1"/>
    <col min="11275" max="11275" width="8.140625" customWidth="1"/>
    <col min="11276" max="11276" width="10" customWidth="1"/>
    <col min="11277" max="11277" width="8" customWidth="1"/>
    <col min="11278" max="11278" width="6.7109375" customWidth="1"/>
    <col min="11279" max="11279" width="5.7109375" customWidth="1"/>
    <col min="11280" max="11280" width="6.140625" customWidth="1"/>
    <col min="11281" max="11281" width="9.42578125" customWidth="1"/>
    <col min="11283" max="11283" width="10.42578125" customWidth="1"/>
    <col min="11521" max="11521" width="4.140625" customWidth="1"/>
    <col min="11522" max="11522" width="14.7109375" customWidth="1"/>
    <col min="11523" max="11523" width="13.85546875" customWidth="1"/>
    <col min="11524" max="11524" width="7.42578125" customWidth="1"/>
    <col min="11525" max="11525" width="12.42578125" customWidth="1"/>
    <col min="11526" max="11526" width="8.28515625" customWidth="1"/>
    <col min="11527" max="11527" width="8.7109375" customWidth="1"/>
    <col min="11528" max="11528" width="5.5703125" customWidth="1"/>
    <col min="11529" max="11529" width="6.5703125" customWidth="1"/>
    <col min="11530" max="11530" width="7.42578125" customWidth="1"/>
    <col min="11531" max="11531" width="8.140625" customWidth="1"/>
    <col min="11532" max="11532" width="10" customWidth="1"/>
    <col min="11533" max="11533" width="8" customWidth="1"/>
    <col min="11534" max="11534" width="6.7109375" customWidth="1"/>
    <col min="11535" max="11535" width="5.7109375" customWidth="1"/>
    <col min="11536" max="11536" width="6.140625" customWidth="1"/>
    <col min="11537" max="11537" width="9.42578125" customWidth="1"/>
    <col min="11539" max="11539" width="10.42578125" customWidth="1"/>
    <col min="11777" max="11777" width="4.140625" customWidth="1"/>
    <col min="11778" max="11778" width="14.7109375" customWidth="1"/>
    <col min="11779" max="11779" width="13.85546875" customWidth="1"/>
    <col min="11780" max="11780" width="7.42578125" customWidth="1"/>
    <col min="11781" max="11781" width="12.42578125" customWidth="1"/>
    <col min="11782" max="11782" width="8.28515625" customWidth="1"/>
    <col min="11783" max="11783" width="8.7109375" customWidth="1"/>
    <col min="11784" max="11784" width="5.5703125" customWidth="1"/>
    <col min="11785" max="11785" width="6.5703125" customWidth="1"/>
    <col min="11786" max="11786" width="7.42578125" customWidth="1"/>
    <col min="11787" max="11787" width="8.140625" customWidth="1"/>
    <col min="11788" max="11788" width="10" customWidth="1"/>
    <col min="11789" max="11789" width="8" customWidth="1"/>
    <col min="11790" max="11790" width="6.7109375" customWidth="1"/>
    <col min="11791" max="11791" width="5.7109375" customWidth="1"/>
    <col min="11792" max="11792" width="6.140625" customWidth="1"/>
    <col min="11793" max="11793" width="9.42578125" customWidth="1"/>
    <col min="11795" max="11795" width="10.42578125" customWidth="1"/>
    <col min="12033" max="12033" width="4.140625" customWidth="1"/>
    <col min="12034" max="12034" width="14.7109375" customWidth="1"/>
    <col min="12035" max="12035" width="13.85546875" customWidth="1"/>
    <col min="12036" max="12036" width="7.42578125" customWidth="1"/>
    <col min="12037" max="12037" width="12.42578125" customWidth="1"/>
    <col min="12038" max="12038" width="8.28515625" customWidth="1"/>
    <col min="12039" max="12039" width="8.7109375" customWidth="1"/>
    <col min="12040" max="12040" width="5.5703125" customWidth="1"/>
    <col min="12041" max="12041" width="6.5703125" customWidth="1"/>
    <col min="12042" max="12042" width="7.42578125" customWidth="1"/>
    <col min="12043" max="12043" width="8.140625" customWidth="1"/>
    <col min="12044" max="12044" width="10" customWidth="1"/>
    <col min="12045" max="12045" width="8" customWidth="1"/>
    <col min="12046" max="12046" width="6.7109375" customWidth="1"/>
    <col min="12047" max="12047" width="5.7109375" customWidth="1"/>
    <col min="12048" max="12048" width="6.140625" customWidth="1"/>
    <col min="12049" max="12049" width="9.42578125" customWidth="1"/>
    <col min="12051" max="12051" width="10.42578125" customWidth="1"/>
    <col min="12289" max="12289" width="4.140625" customWidth="1"/>
    <col min="12290" max="12290" width="14.7109375" customWidth="1"/>
    <col min="12291" max="12291" width="13.85546875" customWidth="1"/>
    <col min="12292" max="12292" width="7.42578125" customWidth="1"/>
    <col min="12293" max="12293" width="12.42578125" customWidth="1"/>
    <col min="12294" max="12294" width="8.28515625" customWidth="1"/>
    <col min="12295" max="12295" width="8.7109375" customWidth="1"/>
    <col min="12296" max="12296" width="5.5703125" customWidth="1"/>
    <col min="12297" max="12297" width="6.5703125" customWidth="1"/>
    <col min="12298" max="12298" width="7.42578125" customWidth="1"/>
    <col min="12299" max="12299" width="8.140625" customWidth="1"/>
    <col min="12300" max="12300" width="10" customWidth="1"/>
    <col min="12301" max="12301" width="8" customWidth="1"/>
    <col min="12302" max="12302" width="6.7109375" customWidth="1"/>
    <col min="12303" max="12303" width="5.7109375" customWidth="1"/>
    <col min="12304" max="12304" width="6.140625" customWidth="1"/>
    <col min="12305" max="12305" width="9.42578125" customWidth="1"/>
    <col min="12307" max="12307" width="10.42578125" customWidth="1"/>
    <col min="12545" max="12545" width="4.140625" customWidth="1"/>
    <col min="12546" max="12546" width="14.7109375" customWidth="1"/>
    <col min="12547" max="12547" width="13.85546875" customWidth="1"/>
    <col min="12548" max="12548" width="7.42578125" customWidth="1"/>
    <col min="12549" max="12549" width="12.42578125" customWidth="1"/>
    <col min="12550" max="12550" width="8.28515625" customWidth="1"/>
    <col min="12551" max="12551" width="8.7109375" customWidth="1"/>
    <col min="12552" max="12552" width="5.5703125" customWidth="1"/>
    <col min="12553" max="12553" width="6.5703125" customWidth="1"/>
    <col min="12554" max="12554" width="7.42578125" customWidth="1"/>
    <col min="12555" max="12555" width="8.140625" customWidth="1"/>
    <col min="12556" max="12556" width="10" customWidth="1"/>
    <col min="12557" max="12557" width="8" customWidth="1"/>
    <col min="12558" max="12558" width="6.7109375" customWidth="1"/>
    <col min="12559" max="12559" width="5.7109375" customWidth="1"/>
    <col min="12560" max="12560" width="6.140625" customWidth="1"/>
    <col min="12561" max="12561" width="9.42578125" customWidth="1"/>
    <col min="12563" max="12563" width="10.42578125" customWidth="1"/>
    <col min="12801" max="12801" width="4.140625" customWidth="1"/>
    <col min="12802" max="12802" width="14.7109375" customWidth="1"/>
    <col min="12803" max="12803" width="13.85546875" customWidth="1"/>
    <col min="12804" max="12804" width="7.42578125" customWidth="1"/>
    <col min="12805" max="12805" width="12.42578125" customWidth="1"/>
    <col min="12806" max="12806" width="8.28515625" customWidth="1"/>
    <col min="12807" max="12807" width="8.7109375" customWidth="1"/>
    <col min="12808" max="12808" width="5.5703125" customWidth="1"/>
    <col min="12809" max="12809" width="6.5703125" customWidth="1"/>
    <col min="12810" max="12810" width="7.42578125" customWidth="1"/>
    <col min="12811" max="12811" width="8.140625" customWidth="1"/>
    <col min="12812" max="12812" width="10" customWidth="1"/>
    <col min="12813" max="12813" width="8" customWidth="1"/>
    <col min="12814" max="12814" width="6.7109375" customWidth="1"/>
    <col min="12815" max="12815" width="5.7109375" customWidth="1"/>
    <col min="12816" max="12816" width="6.140625" customWidth="1"/>
    <col min="12817" max="12817" width="9.42578125" customWidth="1"/>
    <col min="12819" max="12819" width="10.42578125" customWidth="1"/>
    <col min="13057" max="13057" width="4.140625" customWidth="1"/>
    <col min="13058" max="13058" width="14.7109375" customWidth="1"/>
    <col min="13059" max="13059" width="13.85546875" customWidth="1"/>
    <col min="13060" max="13060" width="7.42578125" customWidth="1"/>
    <col min="13061" max="13061" width="12.42578125" customWidth="1"/>
    <col min="13062" max="13062" width="8.28515625" customWidth="1"/>
    <col min="13063" max="13063" width="8.7109375" customWidth="1"/>
    <col min="13064" max="13064" width="5.5703125" customWidth="1"/>
    <col min="13065" max="13065" width="6.5703125" customWidth="1"/>
    <col min="13066" max="13066" width="7.42578125" customWidth="1"/>
    <col min="13067" max="13067" width="8.140625" customWidth="1"/>
    <col min="13068" max="13068" width="10" customWidth="1"/>
    <col min="13069" max="13069" width="8" customWidth="1"/>
    <col min="13070" max="13070" width="6.7109375" customWidth="1"/>
    <col min="13071" max="13071" width="5.7109375" customWidth="1"/>
    <col min="13072" max="13072" width="6.140625" customWidth="1"/>
    <col min="13073" max="13073" width="9.42578125" customWidth="1"/>
    <col min="13075" max="13075" width="10.42578125" customWidth="1"/>
    <col min="13313" max="13313" width="4.140625" customWidth="1"/>
    <col min="13314" max="13314" width="14.7109375" customWidth="1"/>
    <col min="13315" max="13315" width="13.85546875" customWidth="1"/>
    <col min="13316" max="13316" width="7.42578125" customWidth="1"/>
    <col min="13317" max="13317" width="12.42578125" customWidth="1"/>
    <col min="13318" max="13318" width="8.28515625" customWidth="1"/>
    <col min="13319" max="13319" width="8.7109375" customWidth="1"/>
    <col min="13320" max="13320" width="5.5703125" customWidth="1"/>
    <col min="13321" max="13321" width="6.5703125" customWidth="1"/>
    <col min="13322" max="13322" width="7.42578125" customWidth="1"/>
    <col min="13323" max="13323" width="8.140625" customWidth="1"/>
    <col min="13324" max="13324" width="10" customWidth="1"/>
    <col min="13325" max="13325" width="8" customWidth="1"/>
    <col min="13326" max="13326" width="6.7109375" customWidth="1"/>
    <col min="13327" max="13327" width="5.7109375" customWidth="1"/>
    <col min="13328" max="13328" width="6.140625" customWidth="1"/>
    <col min="13329" max="13329" width="9.42578125" customWidth="1"/>
    <col min="13331" max="13331" width="10.42578125" customWidth="1"/>
    <col min="13569" max="13569" width="4.140625" customWidth="1"/>
    <col min="13570" max="13570" width="14.7109375" customWidth="1"/>
    <col min="13571" max="13571" width="13.85546875" customWidth="1"/>
    <col min="13572" max="13572" width="7.42578125" customWidth="1"/>
    <col min="13573" max="13573" width="12.42578125" customWidth="1"/>
    <col min="13574" max="13574" width="8.28515625" customWidth="1"/>
    <col min="13575" max="13575" width="8.7109375" customWidth="1"/>
    <col min="13576" max="13576" width="5.5703125" customWidth="1"/>
    <col min="13577" max="13577" width="6.5703125" customWidth="1"/>
    <col min="13578" max="13578" width="7.42578125" customWidth="1"/>
    <col min="13579" max="13579" width="8.140625" customWidth="1"/>
    <col min="13580" max="13580" width="10" customWidth="1"/>
    <col min="13581" max="13581" width="8" customWidth="1"/>
    <col min="13582" max="13582" width="6.7109375" customWidth="1"/>
    <col min="13583" max="13583" width="5.7109375" customWidth="1"/>
    <col min="13584" max="13584" width="6.140625" customWidth="1"/>
    <col min="13585" max="13585" width="9.42578125" customWidth="1"/>
    <col min="13587" max="13587" width="10.42578125" customWidth="1"/>
    <col min="13825" max="13825" width="4.140625" customWidth="1"/>
    <col min="13826" max="13826" width="14.7109375" customWidth="1"/>
    <col min="13827" max="13827" width="13.85546875" customWidth="1"/>
    <col min="13828" max="13828" width="7.42578125" customWidth="1"/>
    <col min="13829" max="13829" width="12.42578125" customWidth="1"/>
    <col min="13830" max="13830" width="8.28515625" customWidth="1"/>
    <col min="13831" max="13831" width="8.7109375" customWidth="1"/>
    <col min="13832" max="13832" width="5.5703125" customWidth="1"/>
    <col min="13833" max="13833" width="6.5703125" customWidth="1"/>
    <col min="13834" max="13834" width="7.42578125" customWidth="1"/>
    <col min="13835" max="13835" width="8.140625" customWidth="1"/>
    <col min="13836" max="13836" width="10" customWidth="1"/>
    <col min="13837" max="13837" width="8" customWidth="1"/>
    <col min="13838" max="13838" width="6.7109375" customWidth="1"/>
    <col min="13839" max="13839" width="5.7109375" customWidth="1"/>
    <col min="13840" max="13840" width="6.140625" customWidth="1"/>
    <col min="13841" max="13841" width="9.42578125" customWidth="1"/>
    <col min="13843" max="13843" width="10.42578125" customWidth="1"/>
    <col min="14081" max="14081" width="4.140625" customWidth="1"/>
    <col min="14082" max="14082" width="14.7109375" customWidth="1"/>
    <col min="14083" max="14083" width="13.85546875" customWidth="1"/>
    <col min="14084" max="14084" width="7.42578125" customWidth="1"/>
    <col min="14085" max="14085" width="12.42578125" customWidth="1"/>
    <col min="14086" max="14086" width="8.28515625" customWidth="1"/>
    <col min="14087" max="14087" width="8.7109375" customWidth="1"/>
    <col min="14088" max="14088" width="5.5703125" customWidth="1"/>
    <col min="14089" max="14089" width="6.5703125" customWidth="1"/>
    <col min="14090" max="14090" width="7.42578125" customWidth="1"/>
    <col min="14091" max="14091" width="8.140625" customWidth="1"/>
    <col min="14092" max="14092" width="10" customWidth="1"/>
    <col min="14093" max="14093" width="8" customWidth="1"/>
    <col min="14094" max="14094" width="6.7109375" customWidth="1"/>
    <col min="14095" max="14095" width="5.7109375" customWidth="1"/>
    <col min="14096" max="14096" width="6.140625" customWidth="1"/>
    <col min="14097" max="14097" width="9.42578125" customWidth="1"/>
    <col min="14099" max="14099" width="10.42578125" customWidth="1"/>
    <col min="14337" max="14337" width="4.140625" customWidth="1"/>
    <col min="14338" max="14338" width="14.7109375" customWidth="1"/>
    <col min="14339" max="14339" width="13.85546875" customWidth="1"/>
    <col min="14340" max="14340" width="7.42578125" customWidth="1"/>
    <col min="14341" max="14341" width="12.42578125" customWidth="1"/>
    <col min="14342" max="14342" width="8.28515625" customWidth="1"/>
    <col min="14343" max="14343" width="8.7109375" customWidth="1"/>
    <col min="14344" max="14344" width="5.5703125" customWidth="1"/>
    <col min="14345" max="14345" width="6.5703125" customWidth="1"/>
    <col min="14346" max="14346" width="7.42578125" customWidth="1"/>
    <col min="14347" max="14347" width="8.140625" customWidth="1"/>
    <col min="14348" max="14348" width="10" customWidth="1"/>
    <col min="14349" max="14349" width="8" customWidth="1"/>
    <col min="14350" max="14350" width="6.7109375" customWidth="1"/>
    <col min="14351" max="14351" width="5.7109375" customWidth="1"/>
    <col min="14352" max="14352" width="6.140625" customWidth="1"/>
    <col min="14353" max="14353" width="9.42578125" customWidth="1"/>
    <col min="14355" max="14355" width="10.42578125" customWidth="1"/>
    <col min="14593" max="14593" width="4.140625" customWidth="1"/>
    <col min="14594" max="14594" width="14.7109375" customWidth="1"/>
    <col min="14595" max="14595" width="13.85546875" customWidth="1"/>
    <col min="14596" max="14596" width="7.42578125" customWidth="1"/>
    <col min="14597" max="14597" width="12.42578125" customWidth="1"/>
    <col min="14598" max="14598" width="8.28515625" customWidth="1"/>
    <col min="14599" max="14599" width="8.7109375" customWidth="1"/>
    <col min="14600" max="14600" width="5.5703125" customWidth="1"/>
    <col min="14601" max="14601" width="6.5703125" customWidth="1"/>
    <col min="14602" max="14602" width="7.42578125" customWidth="1"/>
    <col min="14603" max="14603" width="8.140625" customWidth="1"/>
    <col min="14604" max="14604" width="10" customWidth="1"/>
    <col min="14605" max="14605" width="8" customWidth="1"/>
    <col min="14606" max="14606" width="6.7109375" customWidth="1"/>
    <col min="14607" max="14607" width="5.7109375" customWidth="1"/>
    <col min="14608" max="14608" width="6.140625" customWidth="1"/>
    <col min="14609" max="14609" width="9.42578125" customWidth="1"/>
    <col min="14611" max="14611" width="10.42578125" customWidth="1"/>
    <col min="14849" max="14849" width="4.140625" customWidth="1"/>
    <col min="14850" max="14850" width="14.7109375" customWidth="1"/>
    <col min="14851" max="14851" width="13.85546875" customWidth="1"/>
    <col min="14852" max="14852" width="7.42578125" customWidth="1"/>
    <col min="14853" max="14853" width="12.42578125" customWidth="1"/>
    <col min="14854" max="14854" width="8.28515625" customWidth="1"/>
    <col min="14855" max="14855" width="8.7109375" customWidth="1"/>
    <col min="14856" max="14856" width="5.5703125" customWidth="1"/>
    <col min="14857" max="14857" width="6.5703125" customWidth="1"/>
    <col min="14858" max="14858" width="7.42578125" customWidth="1"/>
    <col min="14859" max="14859" width="8.140625" customWidth="1"/>
    <col min="14860" max="14860" width="10" customWidth="1"/>
    <col min="14861" max="14861" width="8" customWidth="1"/>
    <col min="14862" max="14862" width="6.7109375" customWidth="1"/>
    <col min="14863" max="14863" width="5.7109375" customWidth="1"/>
    <col min="14864" max="14864" width="6.140625" customWidth="1"/>
    <col min="14865" max="14865" width="9.42578125" customWidth="1"/>
    <col min="14867" max="14867" width="10.42578125" customWidth="1"/>
    <col min="15105" max="15105" width="4.140625" customWidth="1"/>
    <col min="15106" max="15106" width="14.7109375" customWidth="1"/>
    <col min="15107" max="15107" width="13.85546875" customWidth="1"/>
    <col min="15108" max="15108" width="7.42578125" customWidth="1"/>
    <col min="15109" max="15109" width="12.42578125" customWidth="1"/>
    <col min="15110" max="15110" width="8.28515625" customWidth="1"/>
    <col min="15111" max="15111" width="8.7109375" customWidth="1"/>
    <col min="15112" max="15112" width="5.5703125" customWidth="1"/>
    <col min="15113" max="15113" width="6.5703125" customWidth="1"/>
    <col min="15114" max="15114" width="7.42578125" customWidth="1"/>
    <col min="15115" max="15115" width="8.140625" customWidth="1"/>
    <col min="15116" max="15116" width="10" customWidth="1"/>
    <col min="15117" max="15117" width="8" customWidth="1"/>
    <col min="15118" max="15118" width="6.7109375" customWidth="1"/>
    <col min="15119" max="15119" width="5.7109375" customWidth="1"/>
    <col min="15120" max="15120" width="6.140625" customWidth="1"/>
    <col min="15121" max="15121" width="9.42578125" customWidth="1"/>
    <col min="15123" max="15123" width="10.42578125" customWidth="1"/>
    <col min="15361" max="15361" width="4.140625" customWidth="1"/>
    <col min="15362" max="15362" width="14.7109375" customWidth="1"/>
    <col min="15363" max="15363" width="13.85546875" customWidth="1"/>
    <col min="15364" max="15364" width="7.42578125" customWidth="1"/>
    <col min="15365" max="15365" width="12.42578125" customWidth="1"/>
    <col min="15366" max="15366" width="8.28515625" customWidth="1"/>
    <col min="15367" max="15367" width="8.7109375" customWidth="1"/>
    <col min="15368" max="15368" width="5.5703125" customWidth="1"/>
    <col min="15369" max="15369" width="6.5703125" customWidth="1"/>
    <col min="15370" max="15370" width="7.42578125" customWidth="1"/>
    <col min="15371" max="15371" width="8.140625" customWidth="1"/>
    <col min="15372" max="15372" width="10" customWidth="1"/>
    <col min="15373" max="15373" width="8" customWidth="1"/>
    <col min="15374" max="15374" width="6.7109375" customWidth="1"/>
    <col min="15375" max="15375" width="5.7109375" customWidth="1"/>
    <col min="15376" max="15376" width="6.140625" customWidth="1"/>
    <col min="15377" max="15377" width="9.42578125" customWidth="1"/>
    <col min="15379" max="15379" width="10.42578125" customWidth="1"/>
    <col min="15617" max="15617" width="4.140625" customWidth="1"/>
    <col min="15618" max="15618" width="14.7109375" customWidth="1"/>
    <col min="15619" max="15619" width="13.85546875" customWidth="1"/>
    <col min="15620" max="15620" width="7.42578125" customWidth="1"/>
    <col min="15621" max="15621" width="12.42578125" customWidth="1"/>
    <col min="15622" max="15622" width="8.28515625" customWidth="1"/>
    <col min="15623" max="15623" width="8.7109375" customWidth="1"/>
    <col min="15624" max="15624" width="5.5703125" customWidth="1"/>
    <col min="15625" max="15625" width="6.5703125" customWidth="1"/>
    <col min="15626" max="15626" width="7.42578125" customWidth="1"/>
    <col min="15627" max="15627" width="8.140625" customWidth="1"/>
    <col min="15628" max="15628" width="10" customWidth="1"/>
    <col min="15629" max="15629" width="8" customWidth="1"/>
    <col min="15630" max="15630" width="6.7109375" customWidth="1"/>
    <col min="15631" max="15631" width="5.7109375" customWidth="1"/>
    <col min="15632" max="15632" width="6.140625" customWidth="1"/>
    <col min="15633" max="15633" width="9.42578125" customWidth="1"/>
    <col min="15635" max="15635" width="10.42578125" customWidth="1"/>
    <col min="15873" max="15873" width="4.140625" customWidth="1"/>
    <col min="15874" max="15874" width="14.7109375" customWidth="1"/>
    <col min="15875" max="15875" width="13.85546875" customWidth="1"/>
    <col min="15876" max="15876" width="7.42578125" customWidth="1"/>
    <col min="15877" max="15877" width="12.42578125" customWidth="1"/>
    <col min="15878" max="15878" width="8.28515625" customWidth="1"/>
    <col min="15879" max="15879" width="8.7109375" customWidth="1"/>
    <col min="15880" max="15880" width="5.5703125" customWidth="1"/>
    <col min="15881" max="15881" width="6.5703125" customWidth="1"/>
    <col min="15882" max="15882" width="7.42578125" customWidth="1"/>
    <col min="15883" max="15883" width="8.140625" customWidth="1"/>
    <col min="15884" max="15884" width="10" customWidth="1"/>
    <col min="15885" max="15885" width="8" customWidth="1"/>
    <col min="15886" max="15886" width="6.7109375" customWidth="1"/>
    <col min="15887" max="15887" width="5.7109375" customWidth="1"/>
    <col min="15888" max="15888" width="6.140625" customWidth="1"/>
    <col min="15889" max="15889" width="9.42578125" customWidth="1"/>
    <col min="15891" max="15891" width="10.42578125" customWidth="1"/>
    <col min="16129" max="16129" width="4.140625" customWidth="1"/>
    <col min="16130" max="16130" width="14.7109375" customWidth="1"/>
    <col min="16131" max="16131" width="13.85546875" customWidth="1"/>
    <col min="16132" max="16132" width="7.42578125" customWidth="1"/>
    <col min="16133" max="16133" width="12.42578125" customWidth="1"/>
    <col min="16134" max="16134" width="8.28515625" customWidth="1"/>
    <col min="16135" max="16135" width="8.7109375" customWidth="1"/>
    <col min="16136" max="16136" width="5.5703125" customWidth="1"/>
    <col min="16137" max="16137" width="6.5703125" customWidth="1"/>
    <col min="16138" max="16138" width="7.42578125" customWidth="1"/>
    <col min="16139" max="16139" width="8.140625" customWidth="1"/>
    <col min="16140" max="16140" width="10" customWidth="1"/>
    <col min="16141" max="16141" width="8" customWidth="1"/>
    <col min="16142" max="16142" width="6.7109375" customWidth="1"/>
    <col min="16143" max="16143" width="5.7109375" customWidth="1"/>
    <col min="16144" max="16144" width="6.140625" customWidth="1"/>
    <col min="16145" max="16145" width="9.42578125" customWidth="1"/>
    <col min="16147" max="16147" width="10.42578125" customWidth="1"/>
  </cols>
  <sheetData>
    <row r="1" spans="1:19" x14ac:dyDescent="0.25">
      <c r="A1" s="1" t="s">
        <v>0</v>
      </c>
      <c r="B1" s="1"/>
      <c r="C1" s="1"/>
      <c r="D1" s="2"/>
      <c r="E1" s="3" t="s">
        <v>437</v>
      </c>
      <c r="F1" s="3"/>
      <c r="G1" s="3"/>
      <c r="H1" s="3"/>
      <c r="I1" s="3"/>
      <c r="J1" s="3"/>
      <c r="K1" s="3"/>
      <c r="L1" s="4"/>
      <c r="M1" s="5"/>
      <c r="N1" s="6" t="s">
        <v>2</v>
      </c>
      <c r="O1" s="6"/>
      <c r="P1" s="6"/>
      <c r="Q1" s="6"/>
      <c r="R1" s="6"/>
      <c r="S1" s="6"/>
    </row>
    <row r="2" spans="1:19" ht="35.25" customHeight="1" x14ac:dyDescent="0.25">
      <c r="A2" s="8" t="s">
        <v>3</v>
      </c>
      <c r="B2" s="8"/>
      <c r="C2" s="8"/>
      <c r="D2" s="2"/>
      <c r="E2" s="2"/>
      <c r="F2" s="9"/>
      <c r="G2" s="10"/>
      <c r="H2" s="11"/>
      <c r="I2" s="11"/>
      <c r="J2" s="5"/>
      <c r="K2" s="5"/>
      <c r="L2" s="4"/>
      <c r="N2" s="8" t="s">
        <v>4</v>
      </c>
      <c r="O2" s="8"/>
      <c r="P2" s="8"/>
      <c r="Q2" s="8"/>
      <c r="R2" s="8"/>
      <c r="S2" s="8"/>
    </row>
    <row r="3" spans="1:19" x14ac:dyDescent="0.25">
      <c r="A3" s="2"/>
      <c r="B3" s="2"/>
      <c r="C3" s="2"/>
      <c r="D3" s="2"/>
      <c r="E3" s="3" t="s">
        <v>5</v>
      </c>
      <c r="F3" s="3"/>
      <c r="G3" s="3"/>
      <c r="H3" s="3"/>
      <c r="I3" s="3"/>
      <c r="J3" s="3"/>
      <c r="K3" s="3"/>
      <c r="L3" s="3"/>
      <c r="M3" s="5"/>
      <c r="N3" s="13"/>
      <c r="O3" s="13"/>
      <c r="P3" s="13"/>
      <c r="Q3" s="14"/>
      <c r="R3" s="15"/>
      <c r="S3" s="16"/>
    </row>
    <row r="4" spans="1:19" x14ac:dyDescent="0.25">
      <c r="A4" s="3" t="s">
        <v>6</v>
      </c>
      <c r="B4" s="3"/>
      <c r="C4" s="3"/>
      <c r="D4" s="3"/>
      <c r="E4" s="2"/>
      <c r="F4" s="9" t="s">
        <v>7</v>
      </c>
      <c r="G4" s="9"/>
      <c r="H4" s="9"/>
      <c r="I4" s="9"/>
      <c r="J4" s="5"/>
      <c r="K4" s="5"/>
      <c r="L4" s="4"/>
      <c r="M4" s="5"/>
      <c r="N4" s="17" t="s">
        <v>8</v>
      </c>
      <c r="O4" s="17"/>
      <c r="P4" s="17"/>
      <c r="Q4" s="17"/>
      <c r="R4" s="17"/>
      <c r="S4" s="17"/>
    </row>
    <row r="5" spans="1:19" x14ac:dyDescent="0.25">
      <c r="A5" s="177"/>
      <c r="B5" s="177"/>
      <c r="C5" s="177"/>
      <c r="D5" s="177"/>
      <c r="E5" s="177"/>
      <c r="F5" s="177"/>
      <c r="G5" s="178"/>
      <c r="H5" s="178"/>
      <c r="I5" s="178"/>
      <c r="J5" s="179"/>
      <c r="K5" s="179"/>
      <c r="L5" s="180"/>
      <c r="M5" s="179"/>
      <c r="N5" s="181"/>
      <c r="O5" s="182"/>
      <c r="P5" s="181"/>
      <c r="Q5" s="181"/>
      <c r="R5" s="181"/>
      <c r="S5" s="180"/>
    </row>
    <row r="6" spans="1:19" x14ac:dyDescent="0.25">
      <c r="A6" s="177"/>
      <c r="B6" s="177"/>
      <c r="C6" s="177"/>
      <c r="D6" s="177"/>
      <c r="E6" s="177"/>
      <c r="F6" s="183" t="s">
        <v>9</v>
      </c>
      <c r="G6" s="177"/>
      <c r="H6" s="177"/>
      <c r="I6" s="177"/>
      <c r="J6" s="177"/>
      <c r="K6" s="179"/>
      <c r="L6" s="180"/>
      <c r="M6" s="179"/>
      <c r="N6" s="180" t="s">
        <v>10</v>
      </c>
      <c r="O6" s="179"/>
      <c r="P6" s="180"/>
      <c r="Q6" s="180"/>
      <c r="R6" s="180"/>
      <c r="S6" s="180"/>
    </row>
    <row r="7" spans="1:19" x14ac:dyDescent="0.25">
      <c r="A7" s="177"/>
      <c r="B7" s="177"/>
      <c r="C7" s="177"/>
      <c r="D7" s="177"/>
      <c r="E7" s="177"/>
      <c r="F7" s="177"/>
      <c r="G7" s="178"/>
      <c r="H7" s="178"/>
      <c r="I7" s="178"/>
      <c r="J7" s="179"/>
      <c r="K7" s="179"/>
      <c r="L7" s="180"/>
      <c r="M7" s="179"/>
      <c r="N7" s="180" t="s">
        <v>11</v>
      </c>
      <c r="O7" s="179"/>
      <c r="P7" s="180"/>
      <c r="Q7" s="180"/>
      <c r="R7" s="184" t="s">
        <v>438</v>
      </c>
      <c r="S7" s="180"/>
    </row>
    <row r="8" spans="1:19" ht="49.5" customHeight="1" x14ac:dyDescent="0.25">
      <c r="A8" s="177"/>
      <c r="B8" s="177"/>
      <c r="C8" s="177"/>
      <c r="D8" s="177"/>
      <c r="E8" s="177"/>
      <c r="F8" s="177"/>
      <c r="G8" s="178"/>
      <c r="H8" s="178"/>
      <c r="I8" s="178"/>
      <c r="J8" s="179"/>
      <c r="K8" s="179"/>
      <c r="L8" s="180"/>
      <c r="M8" s="179"/>
      <c r="N8" s="284" t="s">
        <v>432</v>
      </c>
      <c r="O8" s="284"/>
      <c r="P8" s="284"/>
      <c r="Q8" s="284"/>
      <c r="R8" s="284"/>
      <c r="S8" s="284"/>
    </row>
    <row r="9" spans="1:19" x14ac:dyDescent="0.25">
      <c r="A9" s="177"/>
      <c r="B9" s="177"/>
      <c r="C9" s="177"/>
      <c r="D9" s="177"/>
      <c r="E9" s="177"/>
      <c r="F9" s="177"/>
      <c r="G9" s="178"/>
      <c r="H9" s="178"/>
      <c r="I9" s="178"/>
      <c r="J9" s="179"/>
      <c r="K9" s="179"/>
      <c r="L9" s="180"/>
      <c r="M9" s="179"/>
      <c r="N9" s="284"/>
      <c r="O9" s="284"/>
      <c r="P9" s="284"/>
      <c r="Q9" s="284"/>
      <c r="R9" s="284"/>
      <c r="S9" s="284"/>
    </row>
    <row r="10" spans="1:19" x14ac:dyDescent="0.25">
      <c r="A10" s="177"/>
      <c r="B10" s="177"/>
      <c r="C10" s="177"/>
      <c r="D10" s="177"/>
      <c r="E10" s="177"/>
      <c r="F10" s="177"/>
      <c r="G10" s="178"/>
      <c r="H10" s="178"/>
      <c r="I10" s="178"/>
      <c r="J10" s="179"/>
      <c r="K10" s="179"/>
      <c r="L10" s="180"/>
      <c r="M10" s="179"/>
      <c r="N10" s="185" t="s">
        <v>14</v>
      </c>
      <c r="O10" s="185"/>
      <c r="P10" s="185"/>
      <c r="Q10" s="185"/>
      <c r="R10" s="186">
        <v>1</v>
      </c>
      <c r="S10" s="180"/>
    </row>
    <row r="11" spans="1:19" x14ac:dyDescent="0.25">
      <c r="A11" s="177"/>
      <c r="B11" s="177"/>
      <c r="C11" s="177"/>
      <c r="D11" s="177"/>
      <c r="E11" s="177"/>
      <c r="F11" s="177"/>
      <c r="G11" s="178"/>
      <c r="H11" s="178"/>
      <c r="I11" s="178"/>
      <c r="J11" s="179"/>
      <c r="K11" s="179"/>
      <c r="L11" s="180"/>
      <c r="M11" s="179"/>
      <c r="N11" s="180" t="s">
        <v>15</v>
      </c>
      <c r="O11" s="179"/>
      <c r="P11" s="180"/>
      <c r="Q11" s="180"/>
      <c r="R11" s="187">
        <v>1</v>
      </c>
      <c r="S11" s="180"/>
    </row>
    <row r="12" spans="1:19" x14ac:dyDescent="0.25">
      <c r="A12" s="177"/>
      <c r="B12" s="177"/>
      <c r="C12" s="177"/>
      <c r="D12" s="177"/>
      <c r="E12" s="177"/>
      <c r="F12" s="177"/>
      <c r="G12" s="178"/>
      <c r="H12" s="178"/>
      <c r="I12" s="178"/>
      <c r="J12" s="179"/>
      <c r="K12" s="179"/>
      <c r="L12" s="180"/>
      <c r="M12" s="179"/>
      <c r="N12" s="180" t="s">
        <v>16</v>
      </c>
      <c r="O12" s="179"/>
      <c r="P12" s="180"/>
      <c r="Q12" s="180"/>
      <c r="R12" s="184">
        <v>25</v>
      </c>
      <c r="S12" s="180"/>
    </row>
    <row r="13" spans="1:19" x14ac:dyDescent="0.25">
      <c r="A13" s="177"/>
      <c r="B13" s="177"/>
      <c r="C13" s="177"/>
      <c r="D13" s="177"/>
      <c r="E13" s="177"/>
      <c r="F13" s="177"/>
      <c r="G13" s="178"/>
      <c r="H13" s="178"/>
      <c r="I13" s="178"/>
      <c r="J13" s="179"/>
      <c r="K13" s="179"/>
      <c r="L13" s="180"/>
      <c r="M13" s="179"/>
      <c r="N13" s="180" t="s">
        <v>17</v>
      </c>
      <c r="O13" s="179"/>
      <c r="P13" s="180"/>
      <c r="Q13" s="180"/>
      <c r="R13" s="184">
        <v>25</v>
      </c>
      <c r="S13" s="180"/>
    </row>
    <row r="14" spans="1:19" x14ac:dyDescent="0.25">
      <c r="A14" s="177"/>
      <c r="B14" s="177"/>
      <c r="C14" s="177"/>
      <c r="D14" s="177"/>
      <c r="E14" s="177"/>
      <c r="F14" s="177"/>
      <c r="G14" s="178"/>
      <c r="H14" s="178"/>
      <c r="I14" s="178"/>
      <c r="J14" s="179"/>
      <c r="K14" s="179"/>
      <c r="L14" s="180"/>
      <c r="M14" s="179"/>
      <c r="N14" s="180" t="s">
        <v>18</v>
      </c>
      <c r="O14" s="179"/>
      <c r="P14" s="180"/>
      <c r="Q14" s="180"/>
      <c r="R14" s="184">
        <v>0</v>
      </c>
      <c r="S14" s="180"/>
    </row>
    <row r="15" spans="1:19" x14ac:dyDescent="0.25">
      <c r="A15" s="177"/>
      <c r="B15" s="177"/>
      <c r="C15" s="177"/>
      <c r="D15" s="177"/>
      <c r="E15" s="177"/>
      <c r="F15" s="177"/>
      <c r="G15" s="178"/>
      <c r="H15" s="178"/>
      <c r="I15" s="178"/>
      <c r="J15" s="179"/>
      <c r="K15" s="179"/>
      <c r="L15" s="180"/>
      <c r="M15" s="179"/>
      <c r="N15" s="180" t="s">
        <v>19</v>
      </c>
      <c r="O15" s="179"/>
      <c r="P15" s="180"/>
      <c r="Q15" s="180"/>
      <c r="R15" s="184">
        <v>1974</v>
      </c>
      <c r="S15" s="180"/>
    </row>
    <row r="16" spans="1:19" x14ac:dyDescent="0.25">
      <c r="A16" s="188" t="s">
        <v>20</v>
      </c>
      <c r="B16" s="188" t="s">
        <v>21</v>
      </c>
      <c r="C16" s="188" t="s">
        <v>22</v>
      </c>
      <c r="D16" s="188" t="s">
        <v>23</v>
      </c>
      <c r="E16" s="188" t="s">
        <v>24</v>
      </c>
      <c r="F16" s="188" t="s">
        <v>25</v>
      </c>
      <c r="G16" s="188" t="s">
        <v>26</v>
      </c>
      <c r="H16" s="188" t="s">
        <v>27</v>
      </c>
      <c r="I16" s="188" t="s">
        <v>28</v>
      </c>
      <c r="J16" s="188" t="s">
        <v>29</v>
      </c>
      <c r="K16" s="188" t="s">
        <v>30</v>
      </c>
      <c r="L16" s="188" t="s">
        <v>31</v>
      </c>
      <c r="M16" s="189" t="s">
        <v>32</v>
      </c>
      <c r="N16" s="190"/>
      <c r="O16" s="190"/>
      <c r="P16" s="190"/>
      <c r="Q16" s="191"/>
      <c r="R16" s="192" t="s">
        <v>33</v>
      </c>
      <c r="S16" s="193" t="s">
        <v>34</v>
      </c>
    </row>
    <row r="17" spans="1:19" x14ac:dyDescent="0.25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5" t="s">
        <v>35</v>
      </c>
      <c r="N17" s="192" t="s">
        <v>36</v>
      </c>
      <c r="O17" s="189" t="s">
        <v>37</v>
      </c>
      <c r="P17" s="190"/>
      <c r="Q17" s="191"/>
      <c r="R17" s="196"/>
      <c r="S17" s="197"/>
    </row>
    <row r="18" spans="1:19" ht="24" x14ac:dyDescent="0.25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9"/>
      <c r="N18" s="200"/>
      <c r="O18" s="201" t="s">
        <v>38</v>
      </c>
      <c r="P18" s="202" t="s">
        <v>39</v>
      </c>
      <c r="Q18" s="203" t="s">
        <v>40</v>
      </c>
      <c r="R18" s="200"/>
      <c r="S18" s="197"/>
    </row>
    <row r="19" spans="1:19" ht="60" x14ac:dyDescent="0.25">
      <c r="A19" s="204">
        <v>1</v>
      </c>
      <c r="B19" s="204"/>
      <c r="C19" s="205" t="s">
        <v>41</v>
      </c>
      <c r="D19" s="205" t="s">
        <v>42</v>
      </c>
      <c r="E19" s="206" t="s">
        <v>43</v>
      </c>
      <c r="F19" s="205" t="s">
        <v>44</v>
      </c>
      <c r="G19" s="207" t="s">
        <v>45</v>
      </c>
      <c r="H19" s="208" t="s">
        <v>46</v>
      </c>
      <c r="I19" s="208">
        <v>87246</v>
      </c>
      <c r="J19" s="209">
        <f t="shared" ref="J19:J38" si="0">I19/72</f>
        <v>1211.75</v>
      </c>
      <c r="K19" s="210">
        <v>3.8</v>
      </c>
      <c r="L19" s="211">
        <f t="shared" ref="L19:L24" si="1">J19*K19</f>
        <v>4604.6499999999996</v>
      </c>
      <c r="M19" s="211"/>
      <c r="N19" s="211"/>
      <c r="O19" s="211"/>
      <c r="P19" s="210"/>
      <c r="Q19" s="211"/>
      <c r="R19" s="211">
        <f t="shared" ref="R19:R24" si="2">L19*10%</f>
        <v>460.46499999999997</v>
      </c>
      <c r="S19" s="212">
        <f t="shared" ref="S19:S38" si="3">R19+Q19+N19+M19+L19</f>
        <v>5065.1149999999998</v>
      </c>
    </row>
    <row r="20" spans="1:19" ht="36" x14ac:dyDescent="0.25">
      <c r="A20" s="204">
        <v>2</v>
      </c>
      <c r="B20" s="204"/>
      <c r="C20" s="205" t="s">
        <v>47</v>
      </c>
      <c r="D20" s="205" t="s">
        <v>42</v>
      </c>
      <c r="E20" s="205" t="s">
        <v>48</v>
      </c>
      <c r="F20" s="205" t="s">
        <v>49</v>
      </c>
      <c r="G20" s="207" t="s">
        <v>50</v>
      </c>
      <c r="H20" s="208" t="s">
        <v>46</v>
      </c>
      <c r="I20" s="208">
        <v>90609</v>
      </c>
      <c r="J20" s="209">
        <f t="shared" si="0"/>
        <v>1258.4583333333333</v>
      </c>
      <c r="K20" s="210">
        <v>11.7</v>
      </c>
      <c r="L20" s="211">
        <f t="shared" si="1"/>
        <v>14723.962499999998</v>
      </c>
      <c r="M20" s="211"/>
      <c r="N20" s="211"/>
      <c r="O20" s="211">
        <v>20</v>
      </c>
      <c r="P20" s="210">
        <v>11.7</v>
      </c>
      <c r="Q20" s="211">
        <f>17697*20%/72*P20</f>
        <v>575.15249999999992</v>
      </c>
      <c r="R20" s="211">
        <f t="shared" si="2"/>
        <v>1472.3962499999998</v>
      </c>
      <c r="S20" s="212">
        <f t="shared" si="3"/>
        <v>16771.511249999996</v>
      </c>
    </row>
    <row r="21" spans="1:19" ht="60" x14ac:dyDescent="0.25">
      <c r="A21" s="204">
        <f t="shared" ref="A21:A38" si="4">A20+1</f>
        <v>3</v>
      </c>
      <c r="B21" s="204"/>
      <c r="C21" s="205" t="s">
        <v>51</v>
      </c>
      <c r="D21" s="205" t="s">
        <v>42</v>
      </c>
      <c r="E21" s="206" t="s">
        <v>52</v>
      </c>
      <c r="F21" s="205" t="s">
        <v>53</v>
      </c>
      <c r="G21" s="207" t="s">
        <v>54</v>
      </c>
      <c r="H21" s="208" t="s">
        <v>46</v>
      </c>
      <c r="I21" s="208">
        <v>84061</v>
      </c>
      <c r="J21" s="209">
        <f t="shared" si="0"/>
        <v>1167.5138888888889</v>
      </c>
      <c r="K21" s="210">
        <v>17.5</v>
      </c>
      <c r="L21" s="211">
        <f t="shared" si="1"/>
        <v>20431.493055555555</v>
      </c>
      <c r="M21" s="211"/>
      <c r="N21" s="211"/>
      <c r="O21" s="211">
        <v>25</v>
      </c>
      <c r="P21" s="210">
        <v>17.5</v>
      </c>
      <c r="Q21" s="211">
        <f>17697*25%/72*P21</f>
        <v>1075.3385416666665</v>
      </c>
      <c r="R21" s="211">
        <f t="shared" si="2"/>
        <v>2043.1493055555557</v>
      </c>
      <c r="S21" s="212">
        <f t="shared" si="3"/>
        <v>23549.980902777777</v>
      </c>
    </row>
    <row r="22" spans="1:19" ht="60" x14ac:dyDescent="0.25">
      <c r="A22" s="204">
        <f t="shared" si="4"/>
        <v>4</v>
      </c>
      <c r="B22" s="204"/>
      <c r="C22" s="205" t="s">
        <v>105</v>
      </c>
      <c r="D22" s="205" t="s">
        <v>42</v>
      </c>
      <c r="E22" s="205" t="s">
        <v>43</v>
      </c>
      <c r="F22" s="205" t="s">
        <v>258</v>
      </c>
      <c r="G22" s="207" t="s">
        <v>259</v>
      </c>
      <c r="H22" s="208" t="s">
        <v>46</v>
      </c>
      <c r="I22" s="208">
        <v>92201</v>
      </c>
      <c r="J22" s="209">
        <f t="shared" si="0"/>
        <v>1280.5694444444443</v>
      </c>
      <c r="K22" s="210">
        <v>4.4000000000000004</v>
      </c>
      <c r="L22" s="211">
        <f t="shared" si="1"/>
        <v>5634.5055555555555</v>
      </c>
      <c r="M22" s="213"/>
      <c r="N22" s="213"/>
      <c r="O22" s="213"/>
      <c r="P22" s="210"/>
      <c r="Q22" s="213"/>
      <c r="R22" s="211">
        <f t="shared" si="2"/>
        <v>563.45055555555552</v>
      </c>
      <c r="S22" s="212">
        <f t="shared" si="3"/>
        <v>6197.9561111111107</v>
      </c>
    </row>
    <row r="23" spans="1:19" ht="60" x14ac:dyDescent="0.25">
      <c r="A23" s="204">
        <f t="shared" si="4"/>
        <v>5</v>
      </c>
      <c r="B23" s="204"/>
      <c r="C23" s="205" t="s">
        <v>55</v>
      </c>
      <c r="D23" s="205" t="s">
        <v>42</v>
      </c>
      <c r="E23" s="205" t="s">
        <v>56</v>
      </c>
      <c r="F23" s="205" t="s">
        <v>57</v>
      </c>
      <c r="G23" s="207" t="s">
        <v>58</v>
      </c>
      <c r="H23" s="208" t="s">
        <v>46</v>
      </c>
      <c r="I23" s="208">
        <v>82468</v>
      </c>
      <c r="J23" s="209">
        <f t="shared" si="0"/>
        <v>1145.3888888888889</v>
      </c>
      <c r="K23" s="210">
        <v>16.600000000000001</v>
      </c>
      <c r="L23" s="211">
        <f t="shared" si="1"/>
        <v>19013.455555555556</v>
      </c>
      <c r="M23" s="211"/>
      <c r="N23" s="211"/>
      <c r="O23" s="211">
        <v>25</v>
      </c>
      <c r="P23" s="210">
        <v>16.600000000000001</v>
      </c>
      <c r="Q23" s="211">
        <f>17697*25%/72*P23</f>
        <v>1020.0354166666667</v>
      </c>
      <c r="R23" s="211">
        <f t="shared" si="2"/>
        <v>1901.3455555555556</v>
      </c>
      <c r="S23" s="212">
        <f t="shared" si="3"/>
        <v>21934.836527777778</v>
      </c>
    </row>
    <row r="24" spans="1:19" ht="60" x14ac:dyDescent="0.25">
      <c r="A24" s="204">
        <f t="shared" si="4"/>
        <v>6</v>
      </c>
      <c r="B24" s="204"/>
      <c r="C24" s="205" t="s">
        <v>59</v>
      </c>
      <c r="D24" s="205" t="s">
        <v>42</v>
      </c>
      <c r="E24" s="205" t="s">
        <v>43</v>
      </c>
      <c r="F24" s="205" t="s">
        <v>60</v>
      </c>
      <c r="G24" s="207" t="s">
        <v>61</v>
      </c>
      <c r="H24" s="208" t="s">
        <v>46</v>
      </c>
      <c r="I24" s="208">
        <v>89016</v>
      </c>
      <c r="J24" s="209">
        <f t="shared" si="0"/>
        <v>1236.3333333333333</v>
      </c>
      <c r="K24" s="214">
        <v>7.8</v>
      </c>
      <c r="L24" s="211">
        <f t="shared" si="1"/>
        <v>9643.4</v>
      </c>
      <c r="M24" s="215"/>
      <c r="N24" s="215"/>
      <c r="O24" s="211">
        <v>20</v>
      </c>
      <c r="P24" s="210">
        <v>7.8</v>
      </c>
      <c r="Q24" s="211">
        <f>17697*20%/72*P24</f>
        <v>383.435</v>
      </c>
      <c r="R24" s="211">
        <f t="shared" si="2"/>
        <v>964.34</v>
      </c>
      <c r="S24" s="212">
        <f t="shared" si="3"/>
        <v>10991.174999999999</v>
      </c>
    </row>
    <row r="25" spans="1:19" ht="36" x14ac:dyDescent="0.25">
      <c r="A25" s="204">
        <f t="shared" si="4"/>
        <v>7</v>
      </c>
      <c r="B25" s="204"/>
      <c r="C25" s="205" t="s">
        <v>66</v>
      </c>
      <c r="D25" s="205" t="s">
        <v>42</v>
      </c>
      <c r="E25" s="205" t="s">
        <v>48</v>
      </c>
      <c r="F25" s="205" t="s">
        <v>67</v>
      </c>
      <c r="G25" s="207" t="s">
        <v>68</v>
      </c>
      <c r="H25" s="208" t="s">
        <v>46</v>
      </c>
      <c r="I25" s="208">
        <v>92201</v>
      </c>
      <c r="J25" s="209">
        <f t="shared" si="0"/>
        <v>1280.5694444444443</v>
      </c>
      <c r="K25" s="210"/>
      <c r="L25" s="211"/>
      <c r="M25" s="211">
        <v>4424</v>
      </c>
      <c r="N25" s="211"/>
      <c r="O25" s="211"/>
      <c r="P25" s="210"/>
      <c r="Q25" s="211"/>
      <c r="R25" s="211"/>
      <c r="S25" s="212">
        <f t="shared" si="3"/>
        <v>4424</v>
      </c>
    </row>
    <row r="26" spans="1:19" ht="60" x14ac:dyDescent="0.25">
      <c r="A26" s="204">
        <f t="shared" si="4"/>
        <v>8</v>
      </c>
      <c r="B26" s="205"/>
      <c r="C26" s="205" t="s">
        <v>71</v>
      </c>
      <c r="D26" s="205" t="s">
        <v>42</v>
      </c>
      <c r="E26" s="206" t="s">
        <v>52</v>
      </c>
      <c r="F26" s="205" t="s">
        <v>72</v>
      </c>
      <c r="G26" s="207" t="s">
        <v>73</v>
      </c>
      <c r="H26" s="208" t="s">
        <v>46</v>
      </c>
      <c r="I26" s="208">
        <v>82468</v>
      </c>
      <c r="J26" s="209">
        <f t="shared" si="0"/>
        <v>1145.3888888888889</v>
      </c>
      <c r="K26" s="210">
        <v>7.8</v>
      </c>
      <c r="L26" s="211">
        <f t="shared" ref="L26:L38" si="5">J26*K26</f>
        <v>8934.0333333333328</v>
      </c>
      <c r="M26" s="211"/>
      <c r="N26" s="211"/>
      <c r="O26" s="211">
        <v>20</v>
      </c>
      <c r="P26" s="210">
        <v>7.8</v>
      </c>
      <c r="Q26" s="211">
        <f>17697*20%/72*P26</f>
        <v>383.435</v>
      </c>
      <c r="R26" s="211">
        <f t="shared" ref="R26:R38" si="6">L26*10%</f>
        <v>893.40333333333331</v>
      </c>
      <c r="S26" s="212">
        <f t="shared" si="3"/>
        <v>10210.871666666666</v>
      </c>
    </row>
    <row r="27" spans="1:19" ht="72" x14ac:dyDescent="0.25">
      <c r="A27" s="204">
        <f t="shared" si="4"/>
        <v>9</v>
      </c>
      <c r="B27" s="205"/>
      <c r="C27" s="205" t="s">
        <v>156</v>
      </c>
      <c r="D27" s="205" t="s">
        <v>42</v>
      </c>
      <c r="E27" s="205" t="s">
        <v>157</v>
      </c>
      <c r="F27" s="205" t="s">
        <v>158</v>
      </c>
      <c r="G27" s="207" t="s">
        <v>159</v>
      </c>
      <c r="H27" s="208" t="s">
        <v>46</v>
      </c>
      <c r="I27" s="208">
        <v>90609</v>
      </c>
      <c r="J27" s="209">
        <f t="shared" si="0"/>
        <v>1258.4583333333333</v>
      </c>
      <c r="K27" s="210">
        <v>10.8</v>
      </c>
      <c r="L27" s="211">
        <f t="shared" si="5"/>
        <v>13591.35</v>
      </c>
      <c r="M27" s="213"/>
      <c r="N27" s="213"/>
      <c r="O27" s="213"/>
      <c r="P27" s="210"/>
      <c r="Q27" s="213"/>
      <c r="R27" s="211">
        <f t="shared" si="6"/>
        <v>1359.1350000000002</v>
      </c>
      <c r="S27" s="212">
        <f t="shared" si="3"/>
        <v>14950.485000000001</v>
      </c>
    </row>
    <row r="28" spans="1:19" ht="48" x14ac:dyDescent="0.25">
      <c r="A28" s="204">
        <f t="shared" si="4"/>
        <v>10</v>
      </c>
      <c r="B28" s="205"/>
      <c r="C28" s="205" t="s">
        <v>298</v>
      </c>
      <c r="D28" s="205" t="s">
        <v>42</v>
      </c>
      <c r="E28" s="206" t="s">
        <v>299</v>
      </c>
      <c r="F28" s="205" t="s">
        <v>300</v>
      </c>
      <c r="G28" s="207" t="s">
        <v>70</v>
      </c>
      <c r="H28" s="208" t="s">
        <v>46</v>
      </c>
      <c r="I28" s="208">
        <v>93971</v>
      </c>
      <c r="J28" s="209">
        <f t="shared" si="0"/>
        <v>1305.1527777777778</v>
      </c>
      <c r="K28" s="210">
        <v>8</v>
      </c>
      <c r="L28" s="211">
        <f t="shared" si="5"/>
        <v>10441.222222222223</v>
      </c>
      <c r="M28" s="211"/>
      <c r="N28" s="211"/>
      <c r="O28" s="211"/>
      <c r="P28" s="210"/>
      <c r="Q28" s="211"/>
      <c r="R28" s="211">
        <f t="shared" si="6"/>
        <v>1044.1222222222223</v>
      </c>
      <c r="S28" s="212">
        <f t="shared" si="3"/>
        <v>11485.344444444445</v>
      </c>
    </row>
    <row r="29" spans="1:19" ht="60" x14ac:dyDescent="0.25">
      <c r="A29" s="204">
        <f t="shared" si="4"/>
        <v>11</v>
      </c>
      <c r="B29" s="204"/>
      <c r="C29" s="205" t="s">
        <v>51</v>
      </c>
      <c r="D29" s="205" t="s">
        <v>42</v>
      </c>
      <c r="E29" s="206" t="s">
        <v>52</v>
      </c>
      <c r="F29" s="205" t="s">
        <v>76</v>
      </c>
      <c r="G29" s="216" t="s">
        <v>77</v>
      </c>
      <c r="H29" s="208" t="s">
        <v>46</v>
      </c>
      <c r="I29" s="208">
        <v>92201</v>
      </c>
      <c r="J29" s="209">
        <f t="shared" si="0"/>
        <v>1280.5694444444443</v>
      </c>
      <c r="K29" s="210">
        <v>17.5</v>
      </c>
      <c r="L29" s="211">
        <f t="shared" si="5"/>
        <v>22409.965277777777</v>
      </c>
      <c r="M29" s="211"/>
      <c r="N29" s="211"/>
      <c r="O29" s="211">
        <v>25</v>
      </c>
      <c r="P29" s="210">
        <v>17.5</v>
      </c>
      <c r="Q29" s="211">
        <f>17697*25%/72*P29</f>
        <v>1075.3385416666665</v>
      </c>
      <c r="R29" s="211">
        <f t="shared" si="6"/>
        <v>2240.9965277777778</v>
      </c>
      <c r="S29" s="212">
        <f t="shared" si="3"/>
        <v>25726.300347222223</v>
      </c>
    </row>
    <row r="30" spans="1:19" ht="48" x14ac:dyDescent="0.25">
      <c r="A30" s="204">
        <f t="shared" si="4"/>
        <v>12</v>
      </c>
      <c r="B30" s="204"/>
      <c r="C30" s="205" t="s">
        <v>78</v>
      </c>
      <c r="D30" s="205" t="s">
        <v>42</v>
      </c>
      <c r="E30" s="205" t="s">
        <v>79</v>
      </c>
      <c r="F30" s="205" t="s">
        <v>80</v>
      </c>
      <c r="G30" s="207" t="s">
        <v>81</v>
      </c>
      <c r="H30" s="208" t="s">
        <v>46</v>
      </c>
      <c r="I30" s="208">
        <v>84061</v>
      </c>
      <c r="J30" s="209">
        <f t="shared" si="0"/>
        <v>1167.5138888888889</v>
      </c>
      <c r="K30" s="210">
        <v>6.4</v>
      </c>
      <c r="L30" s="211">
        <f t="shared" si="5"/>
        <v>7472.0888888888894</v>
      </c>
      <c r="M30" s="211"/>
      <c r="N30" s="211"/>
      <c r="O30" s="211"/>
      <c r="P30" s="210"/>
      <c r="Q30" s="211"/>
      <c r="R30" s="211">
        <f t="shared" si="6"/>
        <v>747.20888888888896</v>
      </c>
      <c r="S30" s="212">
        <f t="shared" si="3"/>
        <v>8219.2977777777778</v>
      </c>
    </row>
    <row r="31" spans="1:19" ht="72" x14ac:dyDescent="0.25">
      <c r="A31" s="204">
        <f t="shared" si="4"/>
        <v>13</v>
      </c>
      <c r="B31" s="204"/>
      <c r="C31" s="205" t="s">
        <v>163</v>
      </c>
      <c r="D31" s="205" t="s">
        <v>42</v>
      </c>
      <c r="E31" s="205" t="s">
        <v>164</v>
      </c>
      <c r="F31" s="205" t="s">
        <v>165</v>
      </c>
      <c r="G31" s="207" t="s">
        <v>166</v>
      </c>
      <c r="H31" s="208" t="s">
        <v>46</v>
      </c>
      <c r="I31" s="208">
        <v>89016</v>
      </c>
      <c r="J31" s="209">
        <f t="shared" si="0"/>
        <v>1236.3333333333333</v>
      </c>
      <c r="K31" s="210">
        <v>18.8</v>
      </c>
      <c r="L31" s="211">
        <f t="shared" si="5"/>
        <v>23243.066666666666</v>
      </c>
      <c r="M31" s="213"/>
      <c r="N31" s="213"/>
      <c r="O31" s="213"/>
      <c r="P31" s="210"/>
      <c r="Q31" s="213"/>
      <c r="R31" s="211">
        <f t="shared" si="6"/>
        <v>2324.3066666666668</v>
      </c>
      <c r="S31" s="212">
        <f t="shared" si="3"/>
        <v>25567.373333333333</v>
      </c>
    </row>
    <row r="32" spans="1:19" ht="60" x14ac:dyDescent="0.25">
      <c r="A32" s="204">
        <f t="shared" si="4"/>
        <v>14</v>
      </c>
      <c r="B32" s="204"/>
      <c r="C32" s="205" t="s">
        <v>82</v>
      </c>
      <c r="D32" s="205" t="s">
        <v>42</v>
      </c>
      <c r="E32" s="205" t="s">
        <v>43</v>
      </c>
      <c r="F32" s="205" t="s">
        <v>83</v>
      </c>
      <c r="G32" s="207" t="s">
        <v>84</v>
      </c>
      <c r="H32" s="208" t="s">
        <v>46</v>
      </c>
      <c r="I32" s="208">
        <v>85653</v>
      </c>
      <c r="J32" s="209">
        <f t="shared" si="0"/>
        <v>1189.625</v>
      </c>
      <c r="K32" s="210">
        <v>15.2</v>
      </c>
      <c r="L32" s="211">
        <f t="shared" si="5"/>
        <v>18082.3</v>
      </c>
      <c r="M32" s="211"/>
      <c r="N32" s="211"/>
      <c r="O32" s="211"/>
      <c r="P32" s="210"/>
      <c r="Q32" s="211"/>
      <c r="R32" s="211">
        <f t="shared" si="6"/>
        <v>1808.23</v>
      </c>
      <c r="S32" s="212">
        <f t="shared" si="3"/>
        <v>19890.53</v>
      </c>
    </row>
    <row r="33" spans="1:19" ht="60" x14ac:dyDescent="0.25">
      <c r="A33" s="204">
        <f t="shared" si="4"/>
        <v>15</v>
      </c>
      <c r="B33" s="204"/>
      <c r="C33" s="205" t="s">
        <v>85</v>
      </c>
      <c r="D33" s="205" t="s">
        <v>42</v>
      </c>
      <c r="E33" s="206" t="s">
        <v>52</v>
      </c>
      <c r="F33" s="205" t="s">
        <v>433</v>
      </c>
      <c r="G33" s="207" t="s">
        <v>434</v>
      </c>
      <c r="H33" s="208" t="s">
        <v>46</v>
      </c>
      <c r="I33" s="208">
        <v>89016</v>
      </c>
      <c r="J33" s="209">
        <f t="shared" si="0"/>
        <v>1236.3333333333333</v>
      </c>
      <c r="K33" s="210">
        <v>19.2</v>
      </c>
      <c r="L33" s="211">
        <f t="shared" si="5"/>
        <v>23737.599999999999</v>
      </c>
      <c r="M33" s="213"/>
      <c r="N33" s="213"/>
      <c r="O33" s="211">
        <v>20</v>
      </c>
      <c r="P33" s="210">
        <v>19.2</v>
      </c>
      <c r="Q33" s="211">
        <f>17697*20%/72*P33</f>
        <v>943.83999999999992</v>
      </c>
      <c r="R33" s="211">
        <f t="shared" si="6"/>
        <v>2373.7599999999998</v>
      </c>
      <c r="S33" s="212">
        <f t="shared" si="3"/>
        <v>27055.199999999997</v>
      </c>
    </row>
    <row r="34" spans="1:19" ht="36" x14ac:dyDescent="0.25">
      <c r="A34" s="204">
        <f t="shared" si="4"/>
        <v>16</v>
      </c>
      <c r="B34" s="204"/>
      <c r="C34" s="205" t="s">
        <v>93</v>
      </c>
      <c r="D34" s="205" t="s">
        <v>42</v>
      </c>
      <c r="E34" s="205" t="s">
        <v>94</v>
      </c>
      <c r="F34" s="205" t="s">
        <v>95</v>
      </c>
      <c r="G34" s="207" t="s">
        <v>70</v>
      </c>
      <c r="H34" s="208" t="s">
        <v>46</v>
      </c>
      <c r="I34" s="208">
        <v>93971</v>
      </c>
      <c r="J34" s="209">
        <f t="shared" si="0"/>
        <v>1305.1527777777778</v>
      </c>
      <c r="K34" s="210">
        <v>4.4000000000000004</v>
      </c>
      <c r="L34" s="211">
        <f t="shared" si="5"/>
        <v>5742.6722222222234</v>
      </c>
      <c r="M34" s="211"/>
      <c r="N34" s="211"/>
      <c r="O34" s="211"/>
      <c r="P34" s="210"/>
      <c r="Q34" s="211"/>
      <c r="R34" s="211">
        <f t="shared" si="6"/>
        <v>574.26722222222236</v>
      </c>
      <c r="S34" s="212">
        <f t="shared" si="3"/>
        <v>6316.9394444444461</v>
      </c>
    </row>
    <row r="35" spans="1:19" ht="60" x14ac:dyDescent="0.25">
      <c r="A35" s="204">
        <f t="shared" si="4"/>
        <v>17</v>
      </c>
      <c r="B35" s="204"/>
      <c r="C35" s="205" t="s">
        <v>113</v>
      </c>
      <c r="D35" s="205" t="s">
        <v>42</v>
      </c>
      <c r="E35" s="206" t="s">
        <v>52</v>
      </c>
      <c r="F35" s="205" t="s">
        <v>114</v>
      </c>
      <c r="G35" s="207" t="s">
        <v>115</v>
      </c>
      <c r="H35" s="208" t="s">
        <v>46</v>
      </c>
      <c r="I35" s="208">
        <v>90609</v>
      </c>
      <c r="J35" s="209">
        <f t="shared" si="0"/>
        <v>1258.4583333333333</v>
      </c>
      <c r="K35" s="210">
        <v>5.7</v>
      </c>
      <c r="L35" s="211">
        <f t="shared" si="5"/>
        <v>7173.2124999999996</v>
      </c>
      <c r="M35" s="211"/>
      <c r="N35" s="211"/>
      <c r="O35" s="211"/>
      <c r="P35" s="210"/>
      <c r="Q35" s="211"/>
      <c r="R35" s="211">
        <f t="shared" si="6"/>
        <v>717.32124999999996</v>
      </c>
      <c r="S35" s="212">
        <f t="shared" si="3"/>
        <v>7890.5337499999996</v>
      </c>
    </row>
    <row r="36" spans="1:19" ht="60" x14ac:dyDescent="0.25">
      <c r="A36" s="204">
        <f t="shared" si="4"/>
        <v>18</v>
      </c>
      <c r="B36" s="204"/>
      <c r="C36" s="205" t="s">
        <v>116</v>
      </c>
      <c r="D36" s="205" t="s">
        <v>42</v>
      </c>
      <c r="E36" s="205" t="s">
        <v>43</v>
      </c>
      <c r="F36" s="205" t="s">
        <v>117</v>
      </c>
      <c r="G36" s="207" t="s">
        <v>118</v>
      </c>
      <c r="H36" s="208" t="s">
        <v>46</v>
      </c>
      <c r="I36" s="208">
        <v>87246</v>
      </c>
      <c r="J36" s="210">
        <f t="shared" si="0"/>
        <v>1211.75</v>
      </c>
      <c r="K36" s="210">
        <v>4.2</v>
      </c>
      <c r="L36" s="211">
        <f t="shared" si="5"/>
        <v>5089.3500000000004</v>
      </c>
      <c r="M36" s="211"/>
      <c r="N36" s="211"/>
      <c r="O36" s="211"/>
      <c r="P36" s="210"/>
      <c r="Q36" s="211"/>
      <c r="R36" s="211">
        <f t="shared" si="6"/>
        <v>508.93500000000006</v>
      </c>
      <c r="S36" s="212">
        <f t="shared" si="3"/>
        <v>5598.2850000000008</v>
      </c>
    </row>
    <row r="37" spans="1:19" ht="36" x14ac:dyDescent="0.25">
      <c r="A37" s="204">
        <f t="shared" si="4"/>
        <v>19</v>
      </c>
      <c r="B37" s="204"/>
      <c r="C37" s="205" t="s">
        <v>41</v>
      </c>
      <c r="D37" s="205" t="s">
        <v>42</v>
      </c>
      <c r="E37" s="205" t="s">
        <v>48</v>
      </c>
      <c r="F37" s="205" t="s">
        <v>435</v>
      </c>
      <c r="G37" s="207" t="s">
        <v>436</v>
      </c>
      <c r="H37" s="208" t="s">
        <v>46</v>
      </c>
      <c r="I37" s="208">
        <v>92201</v>
      </c>
      <c r="J37" s="209">
        <f t="shared" si="0"/>
        <v>1280.5694444444443</v>
      </c>
      <c r="K37" s="210">
        <v>6.8</v>
      </c>
      <c r="L37" s="211">
        <f t="shared" si="5"/>
        <v>8707.8722222222204</v>
      </c>
      <c r="M37" s="211"/>
      <c r="N37" s="211"/>
      <c r="O37" s="211"/>
      <c r="P37" s="210"/>
      <c r="Q37" s="211"/>
      <c r="R37" s="211">
        <f t="shared" si="6"/>
        <v>870.78722222222211</v>
      </c>
      <c r="S37" s="212">
        <f t="shared" si="3"/>
        <v>9578.6594444444418</v>
      </c>
    </row>
    <row r="38" spans="1:19" ht="41.25" customHeight="1" thickBot="1" x14ac:dyDescent="0.3">
      <c r="A38" s="204">
        <f t="shared" si="4"/>
        <v>20</v>
      </c>
      <c r="B38" s="217"/>
      <c r="C38" s="218" t="s">
        <v>428</v>
      </c>
      <c r="D38" s="219" t="s">
        <v>42</v>
      </c>
      <c r="E38" s="218"/>
      <c r="F38" s="218"/>
      <c r="G38" s="220" t="s">
        <v>125</v>
      </c>
      <c r="H38" s="221" t="s">
        <v>46</v>
      </c>
      <c r="I38" s="221">
        <v>85653</v>
      </c>
      <c r="J38" s="209">
        <f t="shared" si="0"/>
        <v>1189.625</v>
      </c>
      <c r="K38" s="222">
        <v>10.8</v>
      </c>
      <c r="L38" s="211">
        <f t="shared" si="5"/>
        <v>12847.95</v>
      </c>
      <c r="M38" s="223"/>
      <c r="N38" s="223"/>
      <c r="O38" s="223"/>
      <c r="P38" s="222"/>
      <c r="Q38" s="223"/>
      <c r="R38" s="211">
        <f t="shared" si="6"/>
        <v>1284.7950000000001</v>
      </c>
      <c r="S38" s="212">
        <f t="shared" si="3"/>
        <v>14132.745000000001</v>
      </c>
    </row>
    <row r="39" spans="1:19" ht="15.75" thickBot="1" x14ac:dyDescent="0.3">
      <c r="A39" s="224" t="s">
        <v>126</v>
      </c>
      <c r="B39" s="225"/>
      <c r="C39" s="226"/>
      <c r="D39" s="226"/>
      <c r="E39" s="226"/>
      <c r="F39" s="226"/>
      <c r="G39" s="227"/>
      <c r="H39" s="227"/>
      <c r="I39" s="227"/>
      <c r="J39" s="228"/>
      <c r="K39" s="228">
        <f>SUM(K19:K38)</f>
        <v>197.39999999999998</v>
      </c>
      <c r="L39" s="229">
        <f>SUM(L19:L38)</f>
        <v>241524.15000000002</v>
      </c>
      <c r="M39" s="229">
        <f>SUM(M19:M38)</f>
        <v>4424</v>
      </c>
      <c r="N39" s="229"/>
      <c r="O39" s="229"/>
      <c r="P39" s="228">
        <f>SUM(P19:P38)</f>
        <v>98.1</v>
      </c>
      <c r="Q39" s="229">
        <f>SUM(Q19:Q38)</f>
        <v>5456.5749999999998</v>
      </c>
      <c r="R39" s="229">
        <f>SUM(R19:R38)</f>
        <v>24152.415000000001</v>
      </c>
      <c r="S39" s="230">
        <f>SUM(S19:S38)</f>
        <v>275557.13999999996</v>
      </c>
    </row>
    <row r="40" spans="1:19" x14ac:dyDescent="0.25">
      <c r="A40" s="231"/>
      <c r="B40" s="231"/>
      <c r="C40" s="232"/>
      <c r="D40" s="232"/>
      <c r="E40" s="232"/>
      <c r="F40" s="232"/>
      <c r="G40" s="233"/>
      <c r="H40" s="233"/>
      <c r="I40" s="233"/>
      <c r="J40" s="234"/>
      <c r="K40" s="234"/>
      <c r="L40" s="235"/>
      <c r="M40" s="235"/>
      <c r="N40" s="235"/>
      <c r="O40" s="235"/>
      <c r="P40" s="234"/>
      <c r="Q40" s="235"/>
      <c r="R40" s="235"/>
      <c r="S40" s="236"/>
    </row>
    <row r="41" spans="1:19" x14ac:dyDescent="0.25">
      <c r="A41" s="237"/>
      <c r="B41" s="237"/>
      <c r="C41" s="9"/>
      <c r="D41" s="9"/>
      <c r="E41" s="9"/>
      <c r="F41" s="11"/>
      <c r="G41" s="11"/>
      <c r="H41" s="11"/>
      <c r="I41" s="11"/>
      <c r="R41" s="238">
        <f>R13/R12*100</f>
        <v>100</v>
      </c>
      <c r="S41" s="239">
        <f>S39*R41%</f>
        <v>275557.13999999996</v>
      </c>
    </row>
    <row r="42" spans="1:19" x14ac:dyDescent="0.25">
      <c r="A42" s="237"/>
      <c r="B42" s="9"/>
      <c r="C42" s="9" t="s">
        <v>127</v>
      </c>
      <c r="D42" s="9"/>
      <c r="E42" s="9"/>
      <c r="F42" s="9"/>
      <c r="G42" s="11"/>
      <c r="H42" s="11"/>
      <c r="I42" s="9"/>
      <c r="J42" s="9"/>
      <c r="K42" s="11"/>
      <c r="L42" s="11"/>
      <c r="M42" s="11"/>
      <c r="R42" s="238">
        <f>R14/R12*100</f>
        <v>0</v>
      </c>
      <c r="S42" s="238">
        <f>S39*R42%</f>
        <v>0</v>
      </c>
    </row>
    <row r="43" spans="1:19" x14ac:dyDescent="0.25">
      <c r="A43" s="237"/>
      <c r="B43" s="9"/>
      <c r="C43" s="9"/>
      <c r="D43" s="9"/>
      <c r="E43" s="9"/>
      <c r="F43" s="80"/>
      <c r="G43" s="81"/>
      <c r="H43" s="11"/>
      <c r="I43" s="9"/>
      <c r="J43" s="9"/>
      <c r="K43" s="11"/>
      <c r="L43" s="11"/>
      <c r="M43" s="11"/>
      <c r="R43" s="238">
        <f>SUM(R41:R42)</f>
        <v>100</v>
      </c>
      <c r="S43" s="240">
        <f>SUM(S41:S42)</f>
        <v>275557.13999999996</v>
      </c>
    </row>
    <row r="44" spans="1:19" x14ac:dyDescent="0.25">
      <c r="A44" s="237"/>
      <c r="B44" s="9"/>
      <c r="C44" s="9" t="s">
        <v>129</v>
      </c>
      <c r="D44" s="9"/>
      <c r="E44" s="9"/>
      <c r="F44" s="9"/>
      <c r="G44" s="82"/>
      <c r="H44" s="82"/>
      <c r="I44" s="9"/>
      <c r="J44" s="9"/>
      <c r="K44" s="11"/>
      <c r="L44" s="11"/>
      <c r="M44" s="11"/>
    </row>
    <row r="45" spans="1:19" x14ac:dyDescent="0.25">
      <c r="A45" s="237"/>
      <c r="B45" s="9"/>
      <c r="C45" s="9"/>
      <c r="D45" s="9"/>
      <c r="E45" s="9"/>
      <c r="F45" s="9"/>
      <c r="G45" s="82"/>
      <c r="H45" s="82"/>
      <c r="I45" s="9"/>
      <c r="J45" s="9"/>
      <c r="K45" s="11"/>
      <c r="L45" s="11"/>
      <c r="M45" s="11"/>
    </row>
    <row r="46" spans="1:19" x14ac:dyDescent="0.25">
      <c r="A46" s="237"/>
      <c r="B46" s="9"/>
      <c r="C46" s="9"/>
      <c r="D46" s="9"/>
      <c r="E46" s="9"/>
      <c r="F46" s="9"/>
      <c r="G46" s="82"/>
      <c r="H46" s="82"/>
      <c r="I46" s="9"/>
      <c r="J46" s="9"/>
      <c r="K46" s="11"/>
      <c r="L46" s="11"/>
      <c r="M46" s="11"/>
    </row>
    <row r="47" spans="1:19" x14ac:dyDescent="0.25">
      <c r="A47" s="1" t="s">
        <v>0</v>
      </c>
      <c r="B47" s="1"/>
      <c r="C47" s="1"/>
      <c r="D47" s="2"/>
      <c r="E47" s="3" t="s">
        <v>439</v>
      </c>
      <c r="F47" s="3"/>
      <c r="G47" s="3"/>
      <c r="H47" s="3"/>
      <c r="I47" s="3"/>
      <c r="J47" s="3"/>
      <c r="K47" s="3"/>
      <c r="L47" s="4"/>
      <c r="M47" s="5"/>
      <c r="N47" s="6" t="s">
        <v>2</v>
      </c>
      <c r="O47" s="6"/>
      <c r="P47" s="6"/>
      <c r="Q47" s="6"/>
      <c r="R47" s="6"/>
      <c r="S47" s="6"/>
    </row>
    <row r="48" spans="1:19" ht="39.75" customHeight="1" x14ac:dyDescent="0.25">
      <c r="A48" s="8" t="s">
        <v>3</v>
      </c>
      <c r="B48" s="8"/>
      <c r="C48" s="8"/>
      <c r="D48" s="2"/>
      <c r="E48" s="2"/>
      <c r="F48" s="9"/>
      <c r="G48" s="10"/>
      <c r="H48" s="11"/>
      <c r="I48" s="11"/>
      <c r="J48" s="5"/>
      <c r="K48" s="5"/>
      <c r="L48" s="4"/>
      <c r="N48" s="8" t="s">
        <v>4</v>
      </c>
      <c r="O48" s="8"/>
      <c r="P48" s="8"/>
      <c r="Q48" s="8"/>
      <c r="R48" s="8"/>
      <c r="S48" s="8"/>
    </row>
    <row r="49" spans="1:19" x14ac:dyDescent="0.25">
      <c r="A49" s="2"/>
      <c r="B49" s="2"/>
      <c r="C49" s="2"/>
      <c r="D49" s="2"/>
      <c r="E49" s="3" t="s">
        <v>5</v>
      </c>
      <c r="F49" s="3"/>
      <c r="G49" s="3"/>
      <c r="H49" s="3"/>
      <c r="I49" s="3"/>
      <c r="J49" s="3"/>
      <c r="K49" s="3"/>
      <c r="L49" s="3"/>
      <c r="M49" s="5"/>
      <c r="N49" s="13"/>
      <c r="O49" s="13"/>
      <c r="P49" s="13"/>
      <c r="Q49" s="14"/>
      <c r="R49" s="15"/>
      <c r="S49" s="16"/>
    </row>
    <row r="50" spans="1:19" x14ac:dyDescent="0.25">
      <c r="A50" s="3" t="s">
        <v>6</v>
      </c>
      <c r="B50" s="3"/>
      <c r="C50" s="3"/>
      <c r="D50" s="3"/>
      <c r="E50" s="2"/>
      <c r="F50" s="9" t="s">
        <v>7</v>
      </c>
      <c r="G50" s="9"/>
      <c r="H50" s="9"/>
      <c r="I50" s="9"/>
      <c r="J50" s="5"/>
      <c r="K50" s="5"/>
      <c r="L50" s="4"/>
      <c r="M50" s="5"/>
      <c r="N50" s="17" t="s">
        <v>8</v>
      </c>
      <c r="O50" s="17"/>
      <c r="P50" s="17"/>
      <c r="Q50" s="17"/>
      <c r="R50" s="17"/>
      <c r="S50" s="17"/>
    </row>
    <row r="51" spans="1:19" x14ac:dyDescent="0.25">
      <c r="A51" s="177"/>
      <c r="B51" s="177"/>
      <c r="C51" s="177"/>
      <c r="D51" s="177"/>
      <c r="E51" s="177"/>
      <c r="F51" s="177"/>
      <c r="G51" s="178"/>
      <c r="H51" s="178"/>
      <c r="I51" s="178"/>
      <c r="J51" s="179"/>
      <c r="K51" s="179"/>
      <c r="L51" s="180"/>
      <c r="M51" s="179"/>
      <c r="N51" s="181"/>
      <c r="O51" s="182"/>
      <c r="P51" s="181"/>
      <c r="Q51" s="181"/>
      <c r="R51" s="181"/>
      <c r="S51" s="180"/>
    </row>
    <row r="52" spans="1:19" x14ac:dyDescent="0.25">
      <c r="A52" s="177"/>
      <c r="B52" s="177"/>
      <c r="C52" s="177"/>
      <c r="D52" s="177"/>
      <c r="E52" s="177"/>
      <c r="F52" s="183" t="s">
        <v>9</v>
      </c>
      <c r="G52" s="177"/>
      <c r="H52" s="177"/>
      <c r="I52" s="177"/>
      <c r="J52" s="177"/>
      <c r="K52" s="179"/>
      <c r="L52" s="180"/>
      <c r="M52" s="179"/>
      <c r="N52" s="180" t="s">
        <v>10</v>
      </c>
      <c r="O52" s="179"/>
      <c r="P52" s="180"/>
      <c r="Q52" s="180"/>
      <c r="R52" s="180"/>
      <c r="S52" s="180"/>
    </row>
    <row r="53" spans="1:19" x14ac:dyDescent="0.25">
      <c r="A53" s="177"/>
      <c r="B53" s="177"/>
      <c r="C53" s="177"/>
      <c r="D53" s="177"/>
      <c r="E53" s="177"/>
      <c r="F53" s="177"/>
      <c r="G53" s="178"/>
      <c r="H53" s="178"/>
      <c r="I53" s="178"/>
      <c r="J53" s="179"/>
      <c r="K53" s="179"/>
      <c r="L53" s="180"/>
      <c r="M53" s="179"/>
      <c r="N53" s="180" t="s">
        <v>11</v>
      </c>
      <c r="O53" s="179"/>
      <c r="P53" s="180"/>
      <c r="Q53" s="180"/>
      <c r="R53" s="184" t="s">
        <v>438</v>
      </c>
      <c r="S53" s="180"/>
    </row>
    <row r="54" spans="1:19" ht="54.75" customHeight="1" x14ac:dyDescent="0.25">
      <c r="A54" s="177"/>
      <c r="B54" s="177"/>
      <c r="C54" s="177"/>
      <c r="D54" s="177"/>
      <c r="E54" s="177"/>
      <c r="F54" s="177"/>
      <c r="G54" s="178"/>
      <c r="H54" s="178"/>
      <c r="I54" s="178"/>
      <c r="J54" s="179"/>
      <c r="K54" s="179"/>
      <c r="L54" s="180"/>
      <c r="M54" s="179"/>
      <c r="N54" s="185" t="s">
        <v>432</v>
      </c>
      <c r="O54" s="185"/>
      <c r="P54" s="185"/>
      <c r="Q54" s="185"/>
      <c r="R54" s="185"/>
      <c r="S54" s="185"/>
    </row>
    <row r="55" spans="1:19" ht="2.25" customHeight="1" x14ac:dyDescent="0.25">
      <c r="A55" s="177"/>
      <c r="B55" s="177"/>
      <c r="C55" s="177"/>
      <c r="D55" s="177"/>
      <c r="E55" s="177"/>
      <c r="F55" s="177"/>
      <c r="G55" s="178"/>
      <c r="H55" s="178"/>
      <c r="I55" s="178"/>
      <c r="J55" s="179"/>
      <c r="K55" s="179"/>
      <c r="L55" s="180"/>
      <c r="M55" s="179"/>
      <c r="N55" s="185"/>
      <c r="O55" s="185"/>
      <c r="P55" s="185"/>
      <c r="Q55" s="185"/>
      <c r="R55" s="185"/>
      <c r="S55" s="185"/>
    </row>
    <row r="56" spans="1:19" x14ac:dyDescent="0.25">
      <c r="A56" s="177"/>
      <c r="B56" s="177"/>
      <c r="C56" s="177"/>
      <c r="D56" s="177"/>
      <c r="E56" s="177"/>
      <c r="F56" s="177"/>
      <c r="G56" s="178"/>
      <c r="H56" s="178"/>
      <c r="I56" s="178"/>
      <c r="J56" s="179"/>
      <c r="K56" s="179"/>
      <c r="L56" s="180"/>
      <c r="M56" s="179"/>
      <c r="N56" s="185" t="s">
        <v>14</v>
      </c>
      <c r="O56" s="185"/>
      <c r="P56" s="185"/>
      <c r="Q56" s="185"/>
      <c r="R56" s="186">
        <v>3</v>
      </c>
      <c r="S56" s="180"/>
    </row>
    <row r="57" spans="1:19" x14ac:dyDescent="0.25">
      <c r="A57" s="177"/>
      <c r="B57" s="177"/>
      <c r="C57" s="177"/>
      <c r="D57" s="177"/>
      <c r="E57" s="177"/>
      <c r="F57" s="177"/>
      <c r="G57" s="178"/>
      <c r="H57" s="178"/>
      <c r="I57" s="178"/>
      <c r="J57" s="179"/>
      <c r="K57" s="179"/>
      <c r="L57" s="180"/>
      <c r="M57" s="179"/>
      <c r="N57" s="180" t="s">
        <v>15</v>
      </c>
      <c r="O57" s="179"/>
      <c r="P57" s="180"/>
      <c r="Q57" s="180"/>
      <c r="R57" s="187">
        <v>2</v>
      </c>
      <c r="S57" s="180"/>
    </row>
    <row r="58" spans="1:19" x14ac:dyDescent="0.25">
      <c r="A58" s="177"/>
      <c r="B58" s="177"/>
      <c r="C58" s="177"/>
      <c r="D58" s="177"/>
      <c r="E58" s="177"/>
      <c r="F58" s="177"/>
      <c r="G58" s="178"/>
      <c r="H58" s="178"/>
      <c r="I58" s="178"/>
      <c r="J58" s="179"/>
      <c r="K58" s="179"/>
      <c r="L58" s="180"/>
      <c r="M58" s="179"/>
      <c r="N58" s="180" t="s">
        <v>16</v>
      </c>
      <c r="O58" s="179"/>
      <c r="P58" s="180"/>
      <c r="Q58" s="180"/>
      <c r="R58" s="184">
        <v>70</v>
      </c>
      <c r="S58" s="180"/>
    </row>
    <row r="59" spans="1:19" x14ac:dyDescent="0.25">
      <c r="A59" s="177"/>
      <c r="B59" s="177"/>
      <c r="C59" s="177"/>
      <c r="D59" s="177"/>
      <c r="E59" s="177"/>
      <c r="F59" s="177"/>
      <c r="G59" s="178"/>
      <c r="H59" s="178"/>
      <c r="I59" s="178"/>
      <c r="J59" s="179"/>
      <c r="K59" s="179"/>
      <c r="L59" s="180"/>
      <c r="M59" s="179"/>
      <c r="N59" s="180" t="s">
        <v>17</v>
      </c>
      <c r="O59" s="179"/>
      <c r="P59" s="180"/>
      <c r="Q59" s="180"/>
      <c r="R59" s="184">
        <v>70</v>
      </c>
      <c r="S59" s="180"/>
    </row>
    <row r="60" spans="1:19" x14ac:dyDescent="0.25">
      <c r="A60" s="177"/>
      <c r="B60" s="177"/>
      <c r="C60" s="177"/>
      <c r="D60" s="177"/>
      <c r="E60" s="177"/>
      <c r="F60" s="177"/>
      <c r="G60" s="178"/>
      <c r="H60" s="178"/>
      <c r="I60" s="178"/>
      <c r="J60" s="179"/>
      <c r="K60" s="179"/>
      <c r="L60" s="180"/>
      <c r="M60" s="179"/>
      <c r="N60" s="180" t="s">
        <v>18</v>
      </c>
      <c r="O60" s="179"/>
      <c r="P60" s="180"/>
      <c r="Q60" s="180"/>
      <c r="R60" s="184">
        <v>0</v>
      </c>
      <c r="S60" s="180"/>
    </row>
    <row r="61" spans="1:19" x14ac:dyDescent="0.25">
      <c r="A61" s="177"/>
      <c r="B61" s="177"/>
      <c r="C61" s="177"/>
      <c r="D61" s="177"/>
      <c r="E61" s="177"/>
      <c r="F61" s="177"/>
      <c r="G61" s="178"/>
      <c r="H61" s="178"/>
      <c r="I61" s="178"/>
      <c r="J61" s="179"/>
      <c r="K61" s="179"/>
      <c r="L61" s="180"/>
      <c r="M61" s="179"/>
      <c r="N61" s="180" t="s">
        <v>19</v>
      </c>
      <c r="O61" s="179"/>
      <c r="P61" s="180"/>
      <c r="Q61" s="180"/>
      <c r="R61" s="184">
        <v>4310</v>
      </c>
      <c r="S61" s="180"/>
    </row>
    <row r="62" spans="1:19" ht="12.75" customHeight="1" x14ac:dyDescent="0.25">
      <c r="A62" s="188" t="s">
        <v>20</v>
      </c>
      <c r="B62" s="188" t="s">
        <v>21</v>
      </c>
      <c r="C62" s="188" t="s">
        <v>22</v>
      </c>
      <c r="D62" s="188" t="s">
        <v>23</v>
      </c>
      <c r="E62" s="188" t="s">
        <v>24</v>
      </c>
      <c r="F62" s="188" t="s">
        <v>25</v>
      </c>
      <c r="G62" s="188" t="s">
        <v>26</v>
      </c>
      <c r="H62" s="188" t="s">
        <v>27</v>
      </c>
      <c r="I62" s="188" t="s">
        <v>28</v>
      </c>
      <c r="J62" s="188" t="s">
        <v>29</v>
      </c>
      <c r="K62" s="188" t="s">
        <v>30</v>
      </c>
      <c r="L62" s="188" t="s">
        <v>31</v>
      </c>
      <c r="M62" s="189" t="s">
        <v>32</v>
      </c>
      <c r="N62" s="190"/>
      <c r="O62" s="190"/>
      <c r="P62" s="190"/>
      <c r="Q62" s="191"/>
      <c r="R62" s="192" t="s">
        <v>33</v>
      </c>
      <c r="S62" s="193" t="s">
        <v>34</v>
      </c>
    </row>
    <row r="63" spans="1:19" x14ac:dyDescent="0.25">
      <c r="A63" s="194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5" t="s">
        <v>35</v>
      </c>
      <c r="N63" s="192" t="s">
        <v>36</v>
      </c>
      <c r="O63" s="189" t="s">
        <v>37</v>
      </c>
      <c r="P63" s="190"/>
      <c r="Q63" s="191"/>
      <c r="R63" s="196"/>
      <c r="S63" s="197"/>
    </row>
    <row r="64" spans="1:19" ht="96" customHeight="1" x14ac:dyDescent="0.25">
      <c r="A64" s="198"/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9"/>
      <c r="N64" s="200"/>
      <c r="O64" s="201" t="s">
        <v>38</v>
      </c>
      <c r="P64" s="202" t="s">
        <v>39</v>
      </c>
      <c r="Q64" s="203" t="s">
        <v>40</v>
      </c>
      <c r="R64" s="200"/>
      <c r="S64" s="197"/>
    </row>
    <row r="65" spans="1:19" ht="48" customHeight="1" x14ac:dyDescent="0.25">
      <c r="A65" s="204">
        <v>1</v>
      </c>
      <c r="B65" s="204"/>
      <c r="C65" s="205" t="s">
        <v>339</v>
      </c>
      <c r="D65" s="205" t="s">
        <v>42</v>
      </c>
      <c r="E65" s="205" t="s">
        <v>135</v>
      </c>
      <c r="F65" s="205" t="s">
        <v>136</v>
      </c>
      <c r="G65" s="207" t="s">
        <v>70</v>
      </c>
      <c r="H65" s="208" t="s">
        <v>46</v>
      </c>
      <c r="I65" s="208">
        <v>93971</v>
      </c>
      <c r="J65" s="209">
        <f t="shared" ref="J65:J104" si="7">I65/72</f>
        <v>1305.1527777777778</v>
      </c>
      <c r="K65" s="210">
        <v>6.4</v>
      </c>
      <c r="L65" s="211">
        <f>J65*K65</f>
        <v>8352.9777777777781</v>
      </c>
      <c r="M65" s="213"/>
      <c r="N65" s="213"/>
      <c r="O65" s="213">
        <v>20</v>
      </c>
      <c r="P65" s="210">
        <v>6.4</v>
      </c>
      <c r="Q65" s="211">
        <f>17697*20%/72*P65</f>
        <v>314.61333333333334</v>
      </c>
      <c r="R65" s="211">
        <f>L65*10%</f>
        <v>835.29777777777781</v>
      </c>
      <c r="S65" s="212">
        <f t="shared" ref="S65:S104" si="8">R65+Q65+N65+M65+L65</f>
        <v>9502.8888888888887</v>
      </c>
    </row>
    <row r="66" spans="1:19" ht="73.5" customHeight="1" x14ac:dyDescent="0.25">
      <c r="A66" s="204">
        <f t="shared" ref="A66:A104" si="9">A65+1</f>
        <v>2</v>
      </c>
      <c r="B66" s="205"/>
      <c r="C66" s="205" t="s">
        <v>78</v>
      </c>
      <c r="D66" s="205" t="s">
        <v>42</v>
      </c>
      <c r="E66" s="205" t="s">
        <v>141</v>
      </c>
      <c r="F66" s="205" t="s">
        <v>142</v>
      </c>
      <c r="G66" s="207" t="s">
        <v>70</v>
      </c>
      <c r="H66" s="208" t="s">
        <v>46</v>
      </c>
      <c r="I66" s="208">
        <v>93971</v>
      </c>
      <c r="J66" s="209">
        <f t="shared" si="7"/>
        <v>1305.1527777777778</v>
      </c>
      <c r="K66" s="210">
        <v>15.2</v>
      </c>
      <c r="L66" s="211">
        <f>J66*K66</f>
        <v>19838.322222222221</v>
      </c>
      <c r="M66" s="213"/>
      <c r="N66" s="213"/>
      <c r="O66" s="213"/>
      <c r="P66" s="210"/>
      <c r="Q66" s="213"/>
      <c r="R66" s="211">
        <f>L66*10%</f>
        <v>1983.8322222222223</v>
      </c>
      <c r="S66" s="212">
        <f t="shared" si="8"/>
        <v>21822.154444444444</v>
      </c>
    </row>
    <row r="67" spans="1:19" ht="92.25" customHeight="1" x14ac:dyDescent="0.25">
      <c r="A67" s="204">
        <f t="shared" si="9"/>
        <v>3</v>
      </c>
      <c r="B67" s="205"/>
      <c r="C67" s="205" t="s">
        <v>143</v>
      </c>
      <c r="D67" s="205" t="s">
        <v>42</v>
      </c>
      <c r="E67" s="205" t="s">
        <v>144</v>
      </c>
      <c r="F67" s="205" t="s">
        <v>145</v>
      </c>
      <c r="G67" s="207" t="s">
        <v>70</v>
      </c>
      <c r="H67" s="208" t="s">
        <v>46</v>
      </c>
      <c r="I67" s="208">
        <v>93971</v>
      </c>
      <c r="J67" s="209">
        <f t="shared" si="7"/>
        <v>1305.1527777777778</v>
      </c>
      <c r="K67" s="210">
        <v>14</v>
      </c>
      <c r="L67" s="211">
        <f>J67*K67</f>
        <v>18272.138888888891</v>
      </c>
      <c r="M67" s="213"/>
      <c r="N67" s="213"/>
      <c r="O67" s="213"/>
      <c r="P67" s="210"/>
      <c r="Q67" s="213"/>
      <c r="R67" s="211">
        <f>L67*10%</f>
        <v>1827.2138888888892</v>
      </c>
      <c r="S67" s="212">
        <f t="shared" si="8"/>
        <v>20099.352777777778</v>
      </c>
    </row>
    <row r="68" spans="1:19" s="241" customFormat="1" ht="60.75" customHeight="1" x14ac:dyDescent="0.25">
      <c r="A68" s="204">
        <f t="shared" si="9"/>
        <v>4</v>
      </c>
      <c r="B68" s="204"/>
      <c r="C68" s="205" t="s">
        <v>105</v>
      </c>
      <c r="D68" s="205" t="s">
        <v>42</v>
      </c>
      <c r="E68" s="205" t="s">
        <v>43</v>
      </c>
      <c r="F68" s="205" t="s">
        <v>258</v>
      </c>
      <c r="G68" s="207" t="s">
        <v>259</v>
      </c>
      <c r="H68" s="208" t="s">
        <v>46</v>
      </c>
      <c r="I68" s="208">
        <v>92201</v>
      </c>
      <c r="J68" s="209">
        <f t="shared" si="7"/>
        <v>1280.5694444444443</v>
      </c>
      <c r="K68" s="210">
        <v>10</v>
      </c>
      <c r="L68" s="211">
        <f>J68*K68</f>
        <v>12805.694444444443</v>
      </c>
      <c r="M68" s="213"/>
      <c r="N68" s="213"/>
      <c r="O68" s="213"/>
      <c r="P68" s="210"/>
      <c r="Q68" s="213"/>
      <c r="R68" s="211">
        <f>L68*10%</f>
        <v>1280.5694444444443</v>
      </c>
      <c r="S68" s="212">
        <f t="shared" si="8"/>
        <v>14086.263888888887</v>
      </c>
    </row>
    <row r="69" spans="1:19" s="241" customFormat="1" ht="65.25" customHeight="1" x14ac:dyDescent="0.25">
      <c r="A69" s="204">
        <f t="shared" si="9"/>
        <v>5</v>
      </c>
      <c r="B69" s="204"/>
      <c r="C69" s="205" t="s">
        <v>55</v>
      </c>
      <c r="D69" s="205" t="s">
        <v>42</v>
      </c>
      <c r="E69" s="205" t="s">
        <v>56</v>
      </c>
      <c r="F69" s="205" t="s">
        <v>57</v>
      </c>
      <c r="G69" s="207" t="s">
        <v>58</v>
      </c>
      <c r="H69" s="208" t="s">
        <v>46</v>
      </c>
      <c r="I69" s="208">
        <v>82468</v>
      </c>
      <c r="J69" s="209">
        <f t="shared" si="7"/>
        <v>1145.3888888888889</v>
      </c>
      <c r="K69" s="210">
        <v>7.6</v>
      </c>
      <c r="L69" s="211">
        <f>J69*K69</f>
        <v>8704.9555555555562</v>
      </c>
      <c r="M69" s="211"/>
      <c r="N69" s="211"/>
      <c r="O69" s="211">
        <v>25</v>
      </c>
      <c r="P69" s="210">
        <v>7.6</v>
      </c>
      <c r="Q69" s="211">
        <f>17697*25%/72*P69</f>
        <v>467.00416666666661</v>
      </c>
      <c r="R69" s="211">
        <f>L69*10%</f>
        <v>870.49555555555571</v>
      </c>
      <c r="S69" s="212">
        <f t="shared" si="8"/>
        <v>10042.455277777779</v>
      </c>
    </row>
    <row r="70" spans="1:19" ht="63" customHeight="1" x14ac:dyDescent="0.25">
      <c r="A70" s="204">
        <f t="shared" si="9"/>
        <v>6</v>
      </c>
      <c r="B70" s="204"/>
      <c r="C70" s="205" t="s">
        <v>59</v>
      </c>
      <c r="D70" s="205" t="s">
        <v>42</v>
      </c>
      <c r="E70" s="205" t="s">
        <v>43</v>
      </c>
      <c r="F70" s="205" t="s">
        <v>60</v>
      </c>
      <c r="G70" s="207" t="s">
        <v>61</v>
      </c>
      <c r="H70" s="208" t="s">
        <v>46</v>
      </c>
      <c r="I70" s="208">
        <v>89016</v>
      </c>
      <c r="J70" s="209">
        <f t="shared" si="7"/>
        <v>1236.3333333333333</v>
      </c>
      <c r="K70" s="214"/>
      <c r="L70" s="211"/>
      <c r="M70" s="211">
        <v>4424</v>
      </c>
      <c r="N70" s="215"/>
      <c r="O70" s="211"/>
      <c r="P70" s="210"/>
      <c r="Q70" s="211"/>
      <c r="R70" s="211"/>
      <c r="S70" s="212">
        <f t="shared" si="8"/>
        <v>4424</v>
      </c>
    </row>
    <row r="71" spans="1:19" ht="87" customHeight="1" x14ac:dyDescent="0.25">
      <c r="A71" s="204">
        <f t="shared" si="9"/>
        <v>7</v>
      </c>
      <c r="B71" s="205"/>
      <c r="C71" s="205" t="s">
        <v>62</v>
      </c>
      <c r="D71" s="205" t="s">
        <v>42</v>
      </c>
      <c r="E71" s="206" t="s">
        <v>63</v>
      </c>
      <c r="F71" s="205" t="s">
        <v>64</v>
      </c>
      <c r="G71" s="207" t="s">
        <v>65</v>
      </c>
      <c r="H71" s="208" t="s">
        <v>46</v>
      </c>
      <c r="I71" s="208">
        <v>84061</v>
      </c>
      <c r="J71" s="209">
        <f t="shared" si="7"/>
        <v>1167.5138888888889</v>
      </c>
      <c r="K71" s="210">
        <v>10.6</v>
      </c>
      <c r="L71" s="211">
        <f t="shared" ref="L71:L104" si="10">J71*K71</f>
        <v>12375.647222222222</v>
      </c>
      <c r="M71" s="211"/>
      <c r="N71" s="211"/>
      <c r="O71" s="211"/>
      <c r="P71" s="210"/>
      <c r="Q71" s="211"/>
      <c r="R71" s="211">
        <f t="shared" ref="R71:R104" si="11">L71*10%</f>
        <v>1237.5647222222224</v>
      </c>
      <c r="S71" s="212">
        <f t="shared" si="8"/>
        <v>13613.211944444443</v>
      </c>
    </row>
    <row r="72" spans="1:19" ht="75.75" customHeight="1" x14ac:dyDescent="0.25">
      <c r="A72" s="204">
        <f t="shared" si="9"/>
        <v>8</v>
      </c>
      <c r="B72" s="205"/>
      <c r="C72" s="205" t="s">
        <v>93</v>
      </c>
      <c r="D72" s="205" t="s">
        <v>42</v>
      </c>
      <c r="E72" s="206" t="s">
        <v>52</v>
      </c>
      <c r="F72" s="205" t="s">
        <v>407</v>
      </c>
      <c r="G72" s="207" t="s">
        <v>408</v>
      </c>
      <c r="H72" s="208" t="s">
        <v>46</v>
      </c>
      <c r="I72" s="208">
        <v>87246</v>
      </c>
      <c r="J72" s="209">
        <f t="shared" si="7"/>
        <v>1211.75</v>
      </c>
      <c r="K72" s="210">
        <v>8.1999999999999993</v>
      </c>
      <c r="L72" s="211">
        <f t="shared" si="10"/>
        <v>9936.3499999999985</v>
      </c>
      <c r="M72" s="211"/>
      <c r="N72" s="211"/>
      <c r="O72" s="211"/>
      <c r="P72" s="210"/>
      <c r="Q72" s="211"/>
      <c r="R72" s="211">
        <f t="shared" si="11"/>
        <v>993.63499999999988</v>
      </c>
      <c r="S72" s="212">
        <f t="shared" si="8"/>
        <v>10929.984999999999</v>
      </c>
    </row>
    <row r="73" spans="1:19" s="241" customFormat="1" ht="75.75" customHeight="1" x14ac:dyDescent="0.25">
      <c r="A73" s="204">
        <f t="shared" si="9"/>
        <v>9</v>
      </c>
      <c r="B73" s="205"/>
      <c r="C73" s="205" t="s">
        <v>152</v>
      </c>
      <c r="D73" s="205" t="s">
        <v>42</v>
      </c>
      <c r="E73" s="205" t="s">
        <v>153</v>
      </c>
      <c r="F73" s="205" t="s">
        <v>154</v>
      </c>
      <c r="G73" s="207" t="s">
        <v>70</v>
      </c>
      <c r="H73" s="208" t="s">
        <v>46</v>
      </c>
      <c r="I73" s="208">
        <v>93971</v>
      </c>
      <c r="J73" s="209">
        <f t="shared" si="7"/>
        <v>1305.1527777777778</v>
      </c>
      <c r="K73" s="210">
        <v>27.2</v>
      </c>
      <c r="L73" s="211">
        <f t="shared" si="10"/>
        <v>35500.155555555553</v>
      </c>
      <c r="M73" s="213"/>
      <c r="N73" s="213"/>
      <c r="O73" s="213"/>
      <c r="P73" s="210"/>
      <c r="Q73" s="213"/>
      <c r="R73" s="211">
        <f t="shared" si="11"/>
        <v>3550.0155555555557</v>
      </c>
      <c r="S73" s="212">
        <f t="shared" si="8"/>
        <v>39050.171111111107</v>
      </c>
    </row>
    <row r="74" spans="1:19" ht="67.5" customHeight="1" x14ac:dyDescent="0.25">
      <c r="A74" s="204">
        <f t="shared" si="9"/>
        <v>10</v>
      </c>
      <c r="B74" s="205"/>
      <c r="C74" s="205" t="s">
        <v>286</v>
      </c>
      <c r="D74" s="205" t="s">
        <v>42</v>
      </c>
      <c r="E74" s="205" t="s">
        <v>48</v>
      </c>
      <c r="F74" s="205" t="s">
        <v>69</v>
      </c>
      <c r="G74" s="207" t="s">
        <v>70</v>
      </c>
      <c r="H74" s="208" t="s">
        <v>46</v>
      </c>
      <c r="I74" s="208">
        <v>93971</v>
      </c>
      <c r="J74" s="209">
        <f t="shared" si="7"/>
        <v>1305.1527777777778</v>
      </c>
      <c r="K74" s="210">
        <v>4.4000000000000004</v>
      </c>
      <c r="L74" s="211">
        <f t="shared" si="10"/>
        <v>5742.6722222222234</v>
      </c>
      <c r="M74" s="213"/>
      <c r="N74" s="213"/>
      <c r="O74" s="213"/>
      <c r="P74" s="210"/>
      <c r="Q74" s="211"/>
      <c r="R74" s="211">
        <f t="shared" si="11"/>
        <v>574.26722222222236</v>
      </c>
      <c r="S74" s="212">
        <f t="shared" si="8"/>
        <v>6316.9394444444461</v>
      </c>
    </row>
    <row r="75" spans="1:19" ht="66" customHeight="1" x14ac:dyDescent="0.25">
      <c r="A75" s="204">
        <f t="shared" si="9"/>
        <v>11</v>
      </c>
      <c r="B75" s="204"/>
      <c r="C75" s="205" t="s">
        <v>286</v>
      </c>
      <c r="D75" s="205" t="s">
        <v>42</v>
      </c>
      <c r="E75" s="205" t="s">
        <v>74</v>
      </c>
      <c r="F75" s="205" t="s">
        <v>75</v>
      </c>
      <c r="G75" s="216" t="s">
        <v>70</v>
      </c>
      <c r="H75" s="208" t="s">
        <v>46</v>
      </c>
      <c r="I75" s="208">
        <v>93971</v>
      </c>
      <c r="J75" s="209">
        <f t="shared" si="7"/>
        <v>1305.1527777777778</v>
      </c>
      <c r="K75" s="210">
        <v>4.4000000000000004</v>
      </c>
      <c r="L75" s="211">
        <f t="shared" si="10"/>
        <v>5742.6722222222234</v>
      </c>
      <c r="M75" s="211"/>
      <c r="N75" s="211"/>
      <c r="O75" s="211"/>
      <c r="P75" s="210"/>
      <c r="Q75" s="211"/>
      <c r="R75" s="211">
        <f t="shared" si="11"/>
        <v>574.26722222222236</v>
      </c>
      <c r="S75" s="212">
        <f t="shared" si="8"/>
        <v>6316.9394444444461</v>
      </c>
    </row>
    <row r="76" spans="1:19" s="241" customFormat="1" ht="69.75" customHeight="1" x14ac:dyDescent="0.25">
      <c r="A76" s="204">
        <f t="shared" si="9"/>
        <v>12</v>
      </c>
      <c r="B76" s="204"/>
      <c r="C76" s="205" t="s">
        <v>62</v>
      </c>
      <c r="D76" s="205" t="s">
        <v>42</v>
      </c>
      <c r="E76" s="205" t="s">
        <v>43</v>
      </c>
      <c r="F76" s="205" t="s">
        <v>206</v>
      </c>
      <c r="G76" s="207" t="s">
        <v>207</v>
      </c>
      <c r="H76" s="208" t="s">
        <v>46</v>
      </c>
      <c r="I76" s="208">
        <v>84061</v>
      </c>
      <c r="J76" s="209">
        <f t="shared" si="7"/>
        <v>1167.5138888888889</v>
      </c>
      <c r="K76" s="210">
        <v>10.4</v>
      </c>
      <c r="L76" s="211">
        <f t="shared" si="10"/>
        <v>12142.144444444446</v>
      </c>
      <c r="M76" s="213"/>
      <c r="N76" s="213"/>
      <c r="O76" s="213"/>
      <c r="P76" s="210"/>
      <c r="Q76" s="213"/>
      <c r="R76" s="211">
        <f t="shared" si="11"/>
        <v>1214.2144444444446</v>
      </c>
      <c r="S76" s="212">
        <f t="shared" si="8"/>
        <v>13356.35888888889</v>
      </c>
    </row>
    <row r="77" spans="1:19" s="241" customFormat="1" ht="72" customHeight="1" x14ac:dyDescent="0.25">
      <c r="A77" s="204">
        <f t="shared" si="9"/>
        <v>13</v>
      </c>
      <c r="B77" s="204"/>
      <c r="C77" s="205" t="s">
        <v>51</v>
      </c>
      <c r="D77" s="205" t="s">
        <v>42</v>
      </c>
      <c r="E77" s="206" t="s">
        <v>52</v>
      </c>
      <c r="F77" s="205" t="s">
        <v>76</v>
      </c>
      <c r="G77" s="216" t="s">
        <v>77</v>
      </c>
      <c r="H77" s="208" t="s">
        <v>46</v>
      </c>
      <c r="I77" s="208">
        <v>92201</v>
      </c>
      <c r="J77" s="209">
        <f t="shared" si="7"/>
        <v>1280.5694444444443</v>
      </c>
      <c r="K77" s="210">
        <v>7.3</v>
      </c>
      <c r="L77" s="211">
        <f t="shared" si="10"/>
        <v>9348.1569444444431</v>
      </c>
      <c r="M77" s="211"/>
      <c r="N77" s="211"/>
      <c r="O77" s="211">
        <v>25</v>
      </c>
      <c r="P77" s="210">
        <v>7.3</v>
      </c>
      <c r="Q77" s="211">
        <f>17697*25%/72*P77</f>
        <v>448.56979166666662</v>
      </c>
      <c r="R77" s="211">
        <f t="shared" si="11"/>
        <v>934.81569444444438</v>
      </c>
      <c r="S77" s="212">
        <f t="shared" si="8"/>
        <v>10731.542430555553</v>
      </c>
    </row>
    <row r="78" spans="1:19" s="241" customFormat="1" ht="77.25" customHeight="1" x14ac:dyDescent="0.25">
      <c r="A78" s="204">
        <f t="shared" si="9"/>
        <v>14</v>
      </c>
      <c r="B78" s="205"/>
      <c r="C78" s="206" t="s">
        <v>266</v>
      </c>
      <c r="D78" s="205" t="s">
        <v>42</v>
      </c>
      <c r="E78" s="205" t="s">
        <v>267</v>
      </c>
      <c r="F78" s="205" t="s">
        <v>268</v>
      </c>
      <c r="G78" s="207" t="s">
        <v>269</v>
      </c>
      <c r="H78" s="208" t="s">
        <v>46</v>
      </c>
      <c r="I78" s="208">
        <v>92201</v>
      </c>
      <c r="J78" s="209">
        <f t="shared" si="7"/>
        <v>1280.5694444444443</v>
      </c>
      <c r="K78" s="210">
        <v>3</v>
      </c>
      <c r="L78" s="211">
        <f t="shared" si="10"/>
        <v>3841.708333333333</v>
      </c>
      <c r="M78" s="213"/>
      <c r="N78" s="213"/>
      <c r="O78" s="213"/>
      <c r="P78" s="210"/>
      <c r="Q78" s="213"/>
      <c r="R78" s="211">
        <f t="shared" si="11"/>
        <v>384.17083333333335</v>
      </c>
      <c r="S78" s="212">
        <f t="shared" si="8"/>
        <v>4225.8791666666666</v>
      </c>
    </row>
    <row r="79" spans="1:19" ht="53.25" customHeight="1" x14ac:dyDescent="0.25">
      <c r="A79" s="204">
        <f t="shared" si="9"/>
        <v>15</v>
      </c>
      <c r="B79" s="204"/>
      <c r="C79" s="205" t="s">
        <v>78</v>
      </c>
      <c r="D79" s="205" t="s">
        <v>42</v>
      </c>
      <c r="E79" s="205" t="s">
        <v>79</v>
      </c>
      <c r="F79" s="205" t="s">
        <v>80</v>
      </c>
      <c r="G79" s="207" t="s">
        <v>81</v>
      </c>
      <c r="H79" s="208" t="s">
        <v>46</v>
      </c>
      <c r="I79" s="208">
        <v>84061</v>
      </c>
      <c r="J79" s="209">
        <f t="shared" si="7"/>
        <v>1167.5138888888889</v>
      </c>
      <c r="K79" s="210">
        <v>3.6</v>
      </c>
      <c r="L79" s="211">
        <f t="shared" si="10"/>
        <v>4203.05</v>
      </c>
      <c r="M79" s="211"/>
      <c r="N79" s="211"/>
      <c r="O79" s="211"/>
      <c r="P79" s="210"/>
      <c r="Q79" s="211"/>
      <c r="R79" s="211">
        <f t="shared" si="11"/>
        <v>420.30500000000006</v>
      </c>
      <c r="S79" s="212">
        <f t="shared" si="8"/>
        <v>4623.3550000000005</v>
      </c>
    </row>
    <row r="80" spans="1:19" s="241" customFormat="1" ht="80.25" customHeight="1" x14ac:dyDescent="0.25">
      <c r="A80" s="204">
        <f t="shared" si="9"/>
        <v>16</v>
      </c>
      <c r="B80" s="204"/>
      <c r="C80" s="205" t="s">
        <v>163</v>
      </c>
      <c r="D80" s="205" t="s">
        <v>42</v>
      </c>
      <c r="E80" s="205" t="s">
        <v>164</v>
      </c>
      <c r="F80" s="205" t="s">
        <v>165</v>
      </c>
      <c r="G80" s="207" t="s">
        <v>166</v>
      </c>
      <c r="H80" s="208" t="s">
        <v>46</v>
      </c>
      <c r="I80" s="208">
        <v>89016</v>
      </c>
      <c r="J80" s="209">
        <f t="shared" si="7"/>
        <v>1236.3333333333333</v>
      </c>
      <c r="K80" s="210">
        <v>2.6</v>
      </c>
      <c r="L80" s="211">
        <f t="shared" si="10"/>
        <v>3214.4666666666667</v>
      </c>
      <c r="M80" s="213"/>
      <c r="N80" s="213"/>
      <c r="O80" s="213"/>
      <c r="P80" s="210"/>
      <c r="Q80" s="213"/>
      <c r="R80" s="211">
        <f t="shared" si="11"/>
        <v>321.44666666666672</v>
      </c>
      <c r="S80" s="212">
        <f t="shared" si="8"/>
        <v>3535.9133333333334</v>
      </c>
    </row>
    <row r="81" spans="1:19" s="241" customFormat="1" ht="45" customHeight="1" x14ac:dyDescent="0.25">
      <c r="A81" s="204">
        <f t="shared" si="9"/>
        <v>17</v>
      </c>
      <c r="B81" s="204"/>
      <c r="C81" s="205" t="s">
        <v>71</v>
      </c>
      <c r="D81" s="205" t="s">
        <v>42</v>
      </c>
      <c r="E81" s="205" t="s">
        <v>48</v>
      </c>
      <c r="F81" s="205" t="s">
        <v>167</v>
      </c>
      <c r="G81" s="207" t="s">
        <v>168</v>
      </c>
      <c r="H81" s="208" t="s">
        <v>46</v>
      </c>
      <c r="I81" s="208">
        <v>90609</v>
      </c>
      <c r="J81" s="209">
        <f t="shared" si="7"/>
        <v>1258.4583333333333</v>
      </c>
      <c r="K81" s="210">
        <v>6.4</v>
      </c>
      <c r="L81" s="211">
        <f t="shared" si="10"/>
        <v>8054.1333333333332</v>
      </c>
      <c r="M81" s="211"/>
      <c r="N81" s="211"/>
      <c r="O81" s="211">
        <v>20</v>
      </c>
      <c r="P81" s="210">
        <v>6.4</v>
      </c>
      <c r="Q81" s="211">
        <f>17697*20%/72*P81</f>
        <v>314.61333333333334</v>
      </c>
      <c r="R81" s="211">
        <f t="shared" si="11"/>
        <v>805.41333333333341</v>
      </c>
      <c r="S81" s="212">
        <f t="shared" si="8"/>
        <v>9174.16</v>
      </c>
    </row>
    <row r="82" spans="1:19" s="241" customFormat="1" ht="99" customHeight="1" x14ac:dyDescent="0.25">
      <c r="A82" s="204">
        <f t="shared" si="9"/>
        <v>18</v>
      </c>
      <c r="B82" s="204"/>
      <c r="C82" s="205" t="s">
        <v>143</v>
      </c>
      <c r="D82" s="205" t="s">
        <v>42</v>
      </c>
      <c r="E82" s="205" t="s">
        <v>169</v>
      </c>
      <c r="F82" s="205" t="s">
        <v>170</v>
      </c>
      <c r="G82" s="207" t="s">
        <v>70</v>
      </c>
      <c r="H82" s="208" t="s">
        <v>46</v>
      </c>
      <c r="I82" s="208">
        <v>93971</v>
      </c>
      <c r="J82" s="209">
        <f t="shared" si="7"/>
        <v>1305.1527777777778</v>
      </c>
      <c r="K82" s="210">
        <v>19.399999999999999</v>
      </c>
      <c r="L82" s="211">
        <f t="shared" si="10"/>
        <v>25319.963888888888</v>
      </c>
      <c r="M82" s="213"/>
      <c r="N82" s="213"/>
      <c r="O82" s="213"/>
      <c r="P82" s="210"/>
      <c r="Q82" s="213"/>
      <c r="R82" s="211">
        <f t="shared" si="11"/>
        <v>2531.9963888888888</v>
      </c>
      <c r="S82" s="212">
        <f t="shared" si="8"/>
        <v>27851.960277777776</v>
      </c>
    </row>
    <row r="83" spans="1:19" ht="72.75" customHeight="1" x14ac:dyDescent="0.25">
      <c r="A83" s="204">
        <f t="shared" si="9"/>
        <v>19</v>
      </c>
      <c r="B83" s="204"/>
      <c r="C83" s="205" t="s">
        <v>85</v>
      </c>
      <c r="D83" s="205" t="s">
        <v>42</v>
      </c>
      <c r="E83" s="206" t="s">
        <v>52</v>
      </c>
      <c r="F83" s="205" t="s">
        <v>433</v>
      </c>
      <c r="G83" s="207" t="s">
        <v>434</v>
      </c>
      <c r="H83" s="208" t="s">
        <v>46</v>
      </c>
      <c r="I83" s="208">
        <v>89016</v>
      </c>
      <c r="J83" s="209">
        <f t="shared" si="7"/>
        <v>1236.3333333333333</v>
      </c>
      <c r="K83" s="210">
        <v>13.2</v>
      </c>
      <c r="L83" s="211">
        <f t="shared" si="10"/>
        <v>16319.599999999999</v>
      </c>
      <c r="M83" s="213"/>
      <c r="N83" s="213"/>
      <c r="O83" s="211">
        <v>20</v>
      </c>
      <c r="P83" s="210">
        <v>13.2</v>
      </c>
      <c r="Q83" s="211">
        <f>17697*20%/72*P83</f>
        <v>648.89</v>
      </c>
      <c r="R83" s="211">
        <f t="shared" si="11"/>
        <v>1631.96</v>
      </c>
      <c r="S83" s="212">
        <f t="shared" si="8"/>
        <v>18600.449999999997</v>
      </c>
    </row>
    <row r="84" spans="1:19" s="241" customFormat="1" ht="71.25" customHeight="1" x14ac:dyDescent="0.25">
      <c r="A84" s="204">
        <f t="shared" si="9"/>
        <v>20</v>
      </c>
      <c r="B84" s="205"/>
      <c r="C84" s="205" t="s">
        <v>85</v>
      </c>
      <c r="D84" s="205" t="s">
        <v>42</v>
      </c>
      <c r="E84" s="206" t="s">
        <v>52</v>
      </c>
      <c r="F84" s="205" t="s">
        <v>86</v>
      </c>
      <c r="G84" s="207" t="s">
        <v>87</v>
      </c>
      <c r="H84" s="208" t="s">
        <v>46</v>
      </c>
      <c r="I84" s="208">
        <v>85653</v>
      </c>
      <c r="J84" s="209">
        <f t="shared" si="7"/>
        <v>1189.625</v>
      </c>
      <c r="K84" s="210">
        <v>5</v>
      </c>
      <c r="L84" s="211">
        <f t="shared" si="10"/>
        <v>5948.125</v>
      </c>
      <c r="M84" s="211"/>
      <c r="N84" s="211"/>
      <c r="O84" s="211">
        <v>20</v>
      </c>
      <c r="P84" s="210">
        <v>5</v>
      </c>
      <c r="Q84" s="211">
        <f>17697*20%/72*P84</f>
        <v>245.79166666666666</v>
      </c>
      <c r="R84" s="211">
        <f t="shared" si="11"/>
        <v>594.8125</v>
      </c>
      <c r="S84" s="212">
        <f t="shared" si="8"/>
        <v>6788.729166666667</v>
      </c>
    </row>
    <row r="85" spans="1:19" s="241" customFormat="1" ht="73.5" customHeight="1" x14ac:dyDescent="0.25">
      <c r="A85" s="204">
        <f t="shared" si="9"/>
        <v>21</v>
      </c>
      <c r="B85" s="204"/>
      <c r="C85" s="205" t="s">
        <v>272</v>
      </c>
      <c r="D85" s="205" t="s">
        <v>42</v>
      </c>
      <c r="E85" s="206" t="s">
        <v>52</v>
      </c>
      <c r="F85" s="205" t="s">
        <v>287</v>
      </c>
      <c r="G85" s="207" t="s">
        <v>288</v>
      </c>
      <c r="H85" s="208" t="s">
        <v>46</v>
      </c>
      <c r="I85" s="208">
        <v>87246</v>
      </c>
      <c r="J85" s="209">
        <f t="shared" si="7"/>
        <v>1211.75</v>
      </c>
      <c r="K85" s="210">
        <v>30.8</v>
      </c>
      <c r="L85" s="211">
        <f t="shared" si="10"/>
        <v>37321.9</v>
      </c>
      <c r="M85" s="211"/>
      <c r="N85" s="211"/>
      <c r="O85" s="211"/>
      <c r="P85" s="210"/>
      <c r="Q85" s="211"/>
      <c r="R85" s="211">
        <f t="shared" si="11"/>
        <v>3732.1900000000005</v>
      </c>
      <c r="S85" s="212">
        <f t="shared" si="8"/>
        <v>41054.090000000004</v>
      </c>
    </row>
    <row r="86" spans="1:19" s="241" customFormat="1" ht="96" customHeight="1" x14ac:dyDescent="0.25">
      <c r="A86" s="204">
        <f t="shared" si="9"/>
        <v>22</v>
      </c>
      <c r="B86" s="204"/>
      <c r="C86" s="205" t="s">
        <v>209</v>
      </c>
      <c r="D86" s="205" t="s">
        <v>42</v>
      </c>
      <c r="E86" s="206" t="s">
        <v>52</v>
      </c>
      <c r="F86" s="205" t="s">
        <v>172</v>
      </c>
      <c r="G86" s="207" t="s">
        <v>173</v>
      </c>
      <c r="H86" s="208" t="s">
        <v>46</v>
      </c>
      <c r="I86" s="208">
        <v>79460</v>
      </c>
      <c r="J86" s="209">
        <f t="shared" si="7"/>
        <v>1103.6111111111111</v>
      </c>
      <c r="K86" s="210">
        <v>20</v>
      </c>
      <c r="L86" s="211">
        <f t="shared" si="10"/>
        <v>22072.222222222223</v>
      </c>
      <c r="M86" s="211"/>
      <c r="N86" s="211"/>
      <c r="O86" s="211"/>
      <c r="P86" s="210"/>
      <c r="Q86" s="211"/>
      <c r="R86" s="211">
        <f t="shared" si="11"/>
        <v>2207.2222222222222</v>
      </c>
      <c r="S86" s="212">
        <f t="shared" si="8"/>
        <v>24279.444444444445</v>
      </c>
    </row>
    <row r="87" spans="1:19" s="241" customFormat="1" ht="74.25" customHeight="1" x14ac:dyDescent="0.25">
      <c r="A87" s="204">
        <f t="shared" si="9"/>
        <v>23</v>
      </c>
      <c r="B87" s="204"/>
      <c r="C87" s="205" t="s">
        <v>233</v>
      </c>
      <c r="D87" s="205" t="s">
        <v>42</v>
      </c>
      <c r="E87" s="205" t="s">
        <v>179</v>
      </c>
      <c r="F87" s="205" t="s">
        <v>180</v>
      </c>
      <c r="G87" s="207" t="s">
        <v>181</v>
      </c>
      <c r="H87" s="208" t="s">
        <v>46</v>
      </c>
      <c r="I87" s="208">
        <v>87246</v>
      </c>
      <c r="J87" s="209">
        <f t="shared" si="7"/>
        <v>1211.75</v>
      </c>
      <c r="K87" s="210">
        <v>3.4</v>
      </c>
      <c r="L87" s="211">
        <f t="shared" si="10"/>
        <v>4119.95</v>
      </c>
      <c r="M87" s="211">
        <v>4424</v>
      </c>
      <c r="N87" s="211"/>
      <c r="O87" s="211"/>
      <c r="P87" s="210"/>
      <c r="Q87" s="211"/>
      <c r="R87" s="211">
        <f t="shared" si="11"/>
        <v>411.995</v>
      </c>
      <c r="S87" s="212">
        <f t="shared" si="8"/>
        <v>8955.9449999999997</v>
      </c>
    </row>
    <row r="88" spans="1:19" s="241" customFormat="1" ht="72" customHeight="1" x14ac:dyDescent="0.25">
      <c r="A88" s="204">
        <f t="shared" si="9"/>
        <v>24</v>
      </c>
      <c r="B88" s="204"/>
      <c r="C88" s="205" t="s">
        <v>329</v>
      </c>
      <c r="D88" s="205" t="s">
        <v>42</v>
      </c>
      <c r="E88" s="205" t="s">
        <v>175</v>
      </c>
      <c r="F88" s="205" t="s">
        <v>176</v>
      </c>
      <c r="G88" s="207" t="s">
        <v>177</v>
      </c>
      <c r="H88" s="208" t="s">
        <v>46</v>
      </c>
      <c r="I88" s="208">
        <v>80875</v>
      </c>
      <c r="J88" s="209">
        <f t="shared" si="7"/>
        <v>1123.2638888888889</v>
      </c>
      <c r="K88" s="210">
        <v>6</v>
      </c>
      <c r="L88" s="211">
        <f t="shared" si="10"/>
        <v>6739.5833333333339</v>
      </c>
      <c r="M88" s="211"/>
      <c r="N88" s="211"/>
      <c r="O88" s="211"/>
      <c r="P88" s="210"/>
      <c r="Q88" s="211"/>
      <c r="R88" s="211">
        <f t="shared" si="11"/>
        <v>673.95833333333348</v>
      </c>
      <c r="S88" s="212">
        <f t="shared" si="8"/>
        <v>7413.5416666666679</v>
      </c>
    </row>
    <row r="89" spans="1:19" ht="63" customHeight="1" x14ac:dyDescent="0.25">
      <c r="A89" s="204">
        <f t="shared" si="9"/>
        <v>25</v>
      </c>
      <c r="B89" s="204"/>
      <c r="C89" s="205" t="s">
        <v>62</v>
      </c>
      <c r="D89" s="205" t="s">
        <v>42</v>
      </c>
      <c r="E89" s="205" t="s">
        <v>43</v>
      </c>
      <c r="F89" s="205" t="s">
        <v>88</v>
      </c>
      <c r="G89" s="207" t="s">
        <v>89</v>
      </c>
      <c r="H89" s="242" t="s">
        <v>46</v>
      </c>
      <c r="I89" s="208">
        <v>80875</v>
      </c>
      <c r="J89" s="209">
        <f t="shared" si="7"/>
        <v>1123.2638888888889</v>
      </c>
      <c r="K89" s="210">
        <v>10.4</v>
      </c>
      <c r="L89" s="211">
        <f t="shared" si="10"/>
        <v>11681.944444444445</v>
      </c>
      <c r="M89" s="211"/>
      <c r="N89" s="211"/>
      <c r="O89" s="211"/>
      <c r="P89" s="210"/>
      <c r="Q89" s="211"/>
      <c r="R89" s="211">
        <f t="shared" si="11"/>
        <v>1168.1944444444446</v>
      </c>
      <c r="S89" s="212">
        <f t="shared" si="8"/>
        <v>12850.138888888891</v>
      </c>
    </row>
    <row r="90" spans="1:19" s="241" customFormat="1" ht="37.5" customHeight="1" x14ac:dyDescent="0.25">
      <c r="A90" s="204">
        <f t="shared" si="9"/>
        <v>26</v>
      </c>
      <c r="B90" s="204"/>
      <c r="C90" s="205" t="s">
        <v>51</v>
      </c>
      <c r="D90" s="205" t="s">
        <v>42</v>
      </c>
      <c r="E90" s="206" t="s">
        <v>74</v>
      </c>
      <c r="F90" s="205" t="s">
        <v>440</v>
      </c>
      <c r="G90" s="243" t="s">
        <v>317</v>
      </c>
      <c r="H90" s="208" t="s">
        <v>46</v>
      </c>
      <c r="I90" s="208">
        <v>87246</v>
      </c>
      <c r="J90" s="209">
        <f t="shared" si="7"/>
        <v>1211.75</v>
      </c>
      <c r="K90" s="210">
        <v>7.3</v>
      </c>
      <c r="L90" s="211">
        <f t="shared" si="10"/>
        <v>8845.7749999999996</v>
      </c>
      <c r="M90" s="211"/>
      <c r="N90" s="211"/>
      <c r="O90" s="211">
        <v>25</v>
      </c>
      <c r="P90" s="210">
        <v>7.3</v>
      </c>
      <c r="Q90" s="211">
        <f>17697*25%/72*P90</f>
        <v>448.56979166666662</v>
      </c>
      <c r="R90" s="211">
        <f t="shared" si="11"/>
        <v>884.57749999999999</v>
      </c>
      <c r="S90" s="212">
        <f t="shared" si="8"/>
        <v>10178.922291666666</v>
      </c>
    </row>
    <row r="91" spans="1:19" s="241" customFormat="1" ht="62.25" customHeight="1" x14ac:dyDescent="0.25">
      <c r="A91" s="204">
        <f t="shared" si="9"/>
        <v>27</v>
      </c>
      <c r="B91" s="204"/>
      <c r="C91" s="205" t="s">
        <v>62</v>
      </c>
      <c r="D91" s="205" t="s">
        <v>42</v>
      </c>
      <c r="E91" s="205" t="s">
        <v>43</v>
      </c>
      <c r="F91" s="205" t="s">
        <v>99</v>
      </c>
      <c r="G91" s="207" t="s">
        <v>100</v>
      </c>
      <c r="H91" s="208" t="s">
        <v>46</v>
      </c>
      <c r="I91" s="208">
        <v>92201</v>
      </c>
      <c r="J91" s="209">
        <f t="shared" si="7"/>
        <v>1280.5694444444443</v>
      </c>
      <c r="K91" s="210">
        <v>6</v>
      </c>
      <c r="L91" s="211">
        <f t="shared" si="10"/>
        <v>7683.4166666666661</v>
      </c>
      <c r="M91" s="215"/>
      <c r="N91" s="215"/>
      <c r="O91" s="215"/>
      <c r="P91" s="244"/>
      <c r="Q91" s="215"/>
      <c r="R91" s="211">
        <f t="shared" si="11"/>
        <v>768.3416666666667</v>
      </c>
      <c r="S91" s="212">
        <f t="shared" si="8"/>
        <v>8451.7583333333332</v>
      </c>
    </row>
    <row r="92" spans="1:19" s="241" customFormat="1" ht="72.75" customHeight="1" x14ac:dyDescent="0.25">
      <c r="A92" s="204">
        <f t="shared" si="9"/>
        <v>28</v>
      </c>
      <c r="B92" s="205"/>
      <c r="C92" s="205" t="s">
        <v>286</v>
      </c>
      <c r="D92" s="205" t="s">
        <v>42</v>
      </c>
      <c r="E92" s="205" t="s">
        <v>94</v>
      </c>
      <c r="F92" s="205" t="s">
        <v>101</v>
      </c>
      <c r="G92" s="207" t="s">
        <v>70</v>
      </c>
      <c r="H92" s="208" t="s">
        <v>46</v>
      </c>
      <c r="I92" s="208">
        <v>93971</v>
      </c>
      <c r="J92" s="209">
        <f t="shared" si="7"/>
        <v>1305.1527777777778</v>
      </c>
      <c r="K92" s="210">
        <v>2.6</v>
      </c>
      <c r="L92" s="211">
        <f t="shared" si="10"/>
        <v>3393.3972222222224</v>
      </c>
      <c r="M92" s="211"/>
      <c r="N92" s="211"/>
      <c r="O92" s="245"/>
      <c r="P92" s="245"/>
      <c r="Q92" s="246"/>
      <c r="R92" s="211">
        <f t="shared" si="11"/>
        <v>339.33972222222224</v>
      </c>
      <c r="S92" s="212">
        <f t="shared" si="8"/>
        <v>3732.7369444444448</v>
      </c>
    </row>
    <row r="93" spans="1:19" s="241" customFormat="1" ht="83.25" customHeight="1" x14ac:dyDescent="0.25">
      <c r="A93" s="204">
        <f t="shared" si="9"/>
        <v>29</v>
      </c>
      <c r="B93" s="204"/>
      <c r="C93" s="205" t="s">
        <v>184</v>
      </c>
      <c r="D93" s="205" t="s">
        <v>42</v>
      </c>
      <c r="E93" s="205" t="s">
        <v>160</v>
      </c>
      <c r="F93" s="205" t="s">
        <v>185</v>
      </c>
      <c r="G93" s="207" t="s">
        <v>186</v>
      </c>
      <c r="H93" s="208" t="s">
        <v>46</v>
      </c>
      <c r="I93" s="208">
        <v>87246</v>
      </c>
      <c r="J93" s="209">
        <f t="shared" si="7"/>
        <v>1211.75</v>
      </c>
      <c r="K93" s="210">
        <v>20</v>
      </c>
      <c r="L93" s="211">
        <f t="shared" si="10"/>
        <v>24235</v>
      </c>
      <c r="M93" s="211"/>
      <c r="N93" s="211"/>
      <c r="O93" s="211"/>
      <c r="P93" s="210"/>
      <c r="Q93" s="211"/>
      <c r="R93" s="211">
        <f t="shared" si="11"/>
        <v>2423.5</v>
      </c>
      <c r="S93" s="212">
        <f t="shared" si="8"/>
        <v>26658.5</v>
      </c>
    </row>
    <row r="94" spans="1:19" s="241" customFormat="1" ht="86.25" customHeight="1" x14ac:dyDescent="0.25">
      <c r="A94" s="204">
        <f t="shared" si="9"/>
        <v>30</v>
      </c>
      <c r="B94" s="204"/>
      <c r="C94" s="205" t="s">
        <v>82</v>
      </c>
      <c r="D94" s="205" t="s">
        <v>42</v>
      </c>
      <c r="E94" s="205" t="s">
        <v>102</v>
      </c>
      <c r="F94" s="205" t="s">
        <v>103</v>
      </c>
      <c r="G94" s="207" t="s">
        <v>104</v>
      </c>
      <c r="H94" s="208" t="s">
        <v>46</v>
      </c>
      <c r="I94" s="208">
        <v>77867</v>
      </c>
      <c r="J94" s="209">
        <f t="shared" si="7"/>
        <v>1081.4861111111111</v>
      </c>
      <c r="K94" s="210">
        <v>15.2</v>
      </c>
      <c r="L94" s="211">
        <f t="shared" si="10"/>
        <v>16438.588888888888</v>
      </c>
      <c r="M94" s="213"/>
      <c r="N94" s="213"/>
      <c r="O94" s="213"/>
      <c r="P94" s="210"/>
      <c r="Q94" s="213"/>
      <c r="R94" s="211">
        <f t="shared" si="11"/>
        <v>1643.8588888888889</v>
      </c>
      <c r="S94" s="212">
        <f t="shared" si="8"/>
        <v>18082.447777777776</v>
      </c>
    </row>
    <row r="95" spans="1:19" s="241" customFormat="1" ht="75.75" customHeight="1" x14ac:dyDescent="0.25">
      <c r="A95" s="204">
        <f t="shared" si="9"/>
        <v>31</v>
      </c>
      <c r="B95" s="204"/>
      <c r="C95" s="205" t="s">
        <v>244</v>
      </c>
      <c r="D95" s="205" t="s">
        <v>42</v>
      </c>
      <c r="E95" s="205" t="s">
        <v>235</v>
      </c>
      <c r="F95" s="205" t="s">
        <v>245</v>
      </c>
      <c r="G95" s="207" t="s">
        <v>70</v>
      </c>
      <c r="H95" s="208" t="s">
        <v>46</v>
      </c>
      <c r="I95" s="208">
        <v>93971</v>
      </c>
      <c r="J95" s="210">
        <f t="shared" si="7"/>
        <v>1305.1527777777778</v>
      </c>
      <c r="K95" s="210">
        <v>8.1999999999999993</v>
      </c>
      <c r="L95" s="211">
        <f t="shared" si="10"/>
        <v>10702.252777777778</v>
      </c>
      <c r="M95" s="211"/>
      <c r="N95" s="211"/>
      <c r="O95" s="211"/>
      <c r="P95" s="210"/>
      <c r="Q95" s="211"/>
      <c r="R95" s="211">
        <f t="shared" si="11"/>
        <v>1070.2252777777778</v>
      </c>
      <c r="S95" s="212">
        <f t="shared" si="8"/>
        <v>11772.478055555555</v>
      </c>
    </row>
    <row r="96" spans="1:19" s="241" customFormat="1" ht="66" customHeight="1" x14ac:dyDescent="0.25">
      <c r="A96" s="204">
        <f t="shared" si="9"/>
        <v>32</v>
      </c>
      <c r="B96" s="204"/>
      <c r="C96" s="205" t="s">
        <v>116</v>
      </c>
      <c r="D96" s="205" t="s">
        <v>42</v>
      </c>
      <c r="E96" s="205" t="s">
        <v>43</v>
      </c>
      <c r="F96" s="205" t="s">
        <v>117</v>
      </c>
      <c r="G96" s="207" t="s">
        <v>118</v>
      </c>
      <c r="H96" s="208" t="s">
        <v>46</v>
      </c>
      <c r="I96" s="208">
        <v>87246</v>
      </c>
      <c r="J96" s="210">
        <f t="shared" si="7"/>
        <v>1211.75</v>
      </c>
      <c r="K96" s="210">
        <v>6.4</v>
      </c>
      <c r="L96" s="211">
        <f t="shared" si="10"/>
        <v>7755.2000000000007</v>
      </c>
      <c r="M96" s="211"/>
      <c r="N96" s="211"/>
      <c r="O96" s="211"/>
      <c r="P96" s="210"/>
      <c r="Q96" s="211"/>
      <c r="R96" s="211">
        <f t="shared" si="11"/>
        <v>775.5200000000001</v>
      </c>
      <c r="S96" s="212">
        <f t="shared" si="8"/>
        <v>8530.7200000000012</v>
      </c>
    </row>
    <row r="97" spans="1:19" ht="53.25" customHeight="1" x14ac:dyDescent="0.25">
      <c r="A97" s="204">
        <f t="shared" si="9"/>
        <v>33</v>
      </c>
      <c r="B97" s="204"/>
      <c r="C97" s="205" t="s">
        <v>191</v>
      </c>
      <c r="D97" s="205" t="s">
        <v>42</v>
      </c>
      <c r="E97" s="205" t="s">
        <v>48</v>
      </c>
      <c r="F97" s="205" t="s">
        <v>192</v>
      </c>
      <c r="G97" s="207" t="s">
        <v>193</v>
      </c>
      <c r="H97" s="208" t="s">
        <v>46</v>
      </c>
      <c r="I97" s="208">
        <v>90609</v>
      </c>
      <c r="J97" s="209">
        <f t="shared" si="7"/>
        <v>1258.4583333333333</v>
      </c>
      <c r="K97" s="210">
        <v>13.6</v>
      </c>
      <c r="L97" s="211">
        <f t="shared" si="10"/>
        <v>17115.033333333333</v>
      </c>
      <c r="M97" s="211">
        <v>4424</v>
      </c>
      <c r="N97" s="211"/>
      <c r="O97" s="211">
        <v>25</v>
      </c>
      <c r="P97" s="210">
        <v>13.6</v>
      </c>
      <c r="Q97" s="211">
        <f>17697*25%/72*P97</f>
        <v>835.69166666666661</v>
      </c>
      <c r="R97" s="211">
        <f t="shared" si="11"/>
        <v>1711.5033333333333</v>
      </c>
      <c r="S97" s="212">
        <f t="shared" si="8"/>
        <v>24086.228333333333</v>
      </c>
    </row>
    <row r="98" spans="1:19" s="241" customFormat="1" ht="52.5" customHeight="1" x14ac:dyDescent="0.25">
      <c r="A98" s="204">
        <f t="shared" si="9"/>
        <v>34</v>
      </c>
      <c r="B98" s="204"/>
      <c r="C98" s="205" t="s">
        <v>96</v>
      </c>
      <c r="D98" s="205" t="s">
        <v>42</v>
      </c>
      <c r="E98" s="205" t="s">
        <v>48</v>
      </c>
      <c r="F98" s="205" t="s">
        <v>119</v>
      </c>
      <c r="G98" s="207" t="s">
        <v>120</v>
      </c>
      <c r="H98" s="208" t="s">
        <v>46</v>
      </c>
      <c r="I98" s="208">
        <v>92201</v>
      </c>
      <c r="J98" s="209">
        <f t="shared" si="7"/>
        <v>1280.5694444444443</v>
      </c>
      <c r="K98" s="210">
        <v>15.6</v>
      </c>
      <c r="L98" s="211">
        <f t="shared" si="10"/>
        <v>19976.883333333331</v>
      </c>
      <c r="M98" s="211"/>
      <c r="N98" s="211"/>
      <c r="O98" s="211">
        <v>20</v>
      </c>
      <c r="P98" s="210">
        <v>15.6</v>
      </c>
      <c r="Q98" s="211">
        <f>17697*20%/72*P98</f>
        <v>766.87</v>
      </c>
      <c r="R98" s="211">
        <f t="shared" si="11"/>
        <v>1997.6883333333333</v>
      </c>
      <c r="S98" s="212">
        <f t="shared" si="8"/>
        <v>22741.441666666666</v>
      </c>
    </row>
    <row r="99" spans="1:19" ht="51" customHeight="1" x14ac:dyDescent="0.25">
      <c r="A99" s="204">
        <f t="shared" si="9"/>
        <v>35</v>
      </c>
      <c r="B99" s="204"/>
      <c r="C99" s="205" t="s">
        <v>41</v>
      </c>
      <c r="D99" s="205" t="s">
        <v>42</v>
      </c>
      <c r="E99" s="205" t="s">
        <v>48</v>
      </c>
      <c r="F99" s="205" t="s">
        <v>435</v>
      </c>
      <c r="G99" s="207" t="s">
        <v>436</v>
      </c>
      <c r="H99" s="208" t="s">
        <v>46</v>
      </c>
      <c r="I99" s="208">
        <v>92201</v>
      </c>
      <c r="J99" s="209">
        <f t="shared" si="7"/>
        <v>1280.5694444444443</v>
      </c>
      <c r="K99" s="222">
        <v>7.6</v>
      </c>
      <c r="L99" s="211">
        <f t="shared" si="10"/>
        <v>9732.3277777777766</v>
      </c>
      <c r="M99" s="223"/>
      <c r="N99" s="223"/>
      <c r="O99" s="223"/>
      <c r="P99" s="222"/>
      <c r="Q99" s="223"/>
      <c r="R99" s="211">
        <f t="shared" si="11"/>
        <v>973.23277777777776</v>
      </c>
      <c r="S99" s="212">
        <f t="shared" si="8"/>
        <v>10705.560555555554</v>
      </c>
    </row>
    <row r="100" spans="1:19" ht="71.25" customHeight="1" x14ac:dyDescent="0.25">
      <c r="A100" s="204">
        <f t="shared" si="9"/>
        <v>36</v>
      </c>
      <c r="B100" s="204"/>
      <c r="C100" s="205" t="s">
        <v>286</v>
      </c>
      <c r="D100" s="205" t="s">
        <v>42</v>
      </c>
      <c r="E100" s="205" t="s">
        <v>74</v>
      </c>
      <c r="F100" s="205" t="s">
        <v>121</v>
      </c>
      <c r="G100" s="207" t="s">
        <v>122</v>
      </c>
      <c r="H100" s="208" t="s">
        <v>46</v>
      </c>
      <c r="I100" s="208">
        <v>89016</v>
      </c>
      <c r="J100" s="209">
        <f t="shared" si="7"/>
        <v>1236.3333333333333</v>
      </c>
      <c r="K100" s="210">
        <v>2.6</v>
      </c>
      <c r="L100" s="211">
        <f t="shared" si="10"/>
        <v>3214.4666666666667</v>
      </c>
      <c r="M100" s="211"/>
      <c r="N100" s="211"/>
      <c r="O100" s="211"/>
      <c r="P100" s="210"/>
      <c r="Q100" s="211"/>
      <c r="R100" s="211">
        <f t="shared" si="11"/>
        <v>321.44666666666672</v>
      </c>
      <c r="S100" s="212">
        <f t="shared" si="8"/>
        <v>3535.9133333333334</v>
      </c>
    </row>
    <row r="101" spans="1:19" s="241" customFormat="1" ht="86.25" customHeight="1" x14ac:dyDescent="0.25">
      <c r="A101" s="204">
        <f t="shared" si="9"/>
        <v>37</v>
      </c>
      <c r="B101" s="204"/>
      <c r="C101" s="205" t="s">
        <v>290</v>
      </c>
      <c r="D101" s="205" t="s">
        <v>42</v>
      </c>
      <c r="E101" s="205" t="s">
        <v>195</v>
      </c>
      <c r="F101" s="205" t="s">
        <v>196</v>
      </c>
      <c r="G101" s="207" t="s">
        <v>197</v>
      </c>
      <c r="H101" s="208" t="s">
        <v>46</v>
      </c>
      <c r="I101" s="208">
        <v>87246</v>
      </c>
      <c r="J101" s="209">
        <f t="shared" si="7"/>
        <v>1211.75</v>
      </c>
      <c r="K101" s="210">
        <v>17.8</v>
      </c>
      <c r="L101" s="211">
        <f t="shared" si="10"/>
        <v>21569.15</v>
      </c>
      <c r="M101" s="211"/>
      <c r="N101" s="211"/>
      <c r="O101" s="211"/>
      <c r="P101" s="210"/>
      <c r="Q101" s="211"/>
      <c r="R101" s="211">
        <f t="shared" si="11"/>
        <v>2156.9150000000004</v>
      </c>
      <c r="S101" s="212">
        <f t="shared" si="8"/>
        <v>23726.065000000002</v>
      </c>
    </row>
    <row r="102" spans="1:19" s="241" customFormat="1" ht="69" customHeight="1" x14ac:dyDescent="0.25">
      <c r="A102" s="204">
        <f t="shared" si="9"/>
        <v>38</v>
      </c>
      <c r="B102" s="204"/>
      <c r="C102" s="205" t="s">
        <v>62</v>
      </c>
      <c r="D102" s="205" t="s">
        <v>42</v>
      </c>
      <c r="E102" s="205" t="s">
        <v>43</v>
      </c>
      <c r="F102" s="205" t="s">
        <v>123</v>
      </c>
      <c r="G102" s="207" t="s">
        <v>89</v>
      </c>
      <c r="H102" s="208" t="s">
        <v>46</v>
      </c>
      <c r="I102" s="208">
        <v>80875</v>
      </c>
      <c r="J102" s="209">
        <f t="shared" si="7"/>
        <v>1123.2638888888889</v>
      </c>
      <c r="K102" s="222">
        <v>10.8</v>
      </c>
      <c r="L102" s="211">
        <f t="shared" si="10"/>
        <v>12131.250000000002</v>
      </c>
      <c r="M102" s="223"/>
      <c r="N102" s="223"/>
      <c r="O102" s="223"/>
      <c r="P102" s="222"/>
      <c r="Q102" s="211"/>
      <c r="R102" s="211">
        <f t="shared" si="11"/>
        <v>1213.1250000000002</v>
      </c>
      <c r="S102" s="212">
        <f t="shared" si="8"/>
        <v>13344.375000000002</v>
      </c>
    </row>
    <row r="103" spans="1:19" ht="42" customHeight="1" x14ac:dyDescent="0.25">
      <c r="A103" s="204">
        <f t="shared" si="9"/>
        <v>39</v>
      </c>
      <c r="B103" s="204"/>
      <c r="C103" s="205" t="s">
        <v>62</v>
      </c>
      <c r="D103" s="205" t="s">
        <v>42</v>
      </c>
      <c r="E103" s="205" t="s">
        <v>94</v>
      </c>
      <c r="F103" s="205" t="s">
        <v>214</v>
      </c>
      <c r="G103" s="207" t="s">
        <v>70</v>
      </c>
      <c r="H103" s="208" t="s">
        <v>46</v>
      </c>
      <c r="I103" s="208">
        <v>93971</v>
      </c>
      <c r="J103" s="209">
        <f t="shared" si="7"/>
        <v>1305.1527777777778</v>
      </c>
      <c r="K103" s="222">
        <v>21.6</v>
      </c>
      <c r="L103" s="211">
        <f t="shared" si="10"/>
        <v>28191.300000000003</v>
      </c>
      <c r="M103" s="223"/>
      <c r="N103" s="223"/>
      <c r="O103" s="223"/>
      <c r="P103" s="222"/>
      <c r="Q103" s="223"/>
      <c r="R103" s="211">
        <f t="shared" si="11"/>
        <v>2819.1300000000006</v>
      </c>
      <c r="S103" s="212">
        <f t="shared" si="8"/>
        <v>31010.430000000004</v>
      </c>
    </row>
    <row r="104" spans="1:19" ht="61.5" customHeight="1" thickBot="1" x14ac:dyDescent="0.3">
      <c r="A104" s="217">
        <f t="shared" si="9"/>
        <v>40</v>
      </c>
      <c r="B104" s="217"/>
      <c r="C104" s="218" t="s">
        <v>428</v>
      </c>
      <c r="D104" s="218" t="s">
        <v>42</v>
      </c>
      <c r="E104" s="218"/>
      <c r="F104" s="218"/>
      <c r="G104" s="220" t="s">
        <v>125</v>
      </c>
      <c r="H104" s="221" t="s">
        <v>46</v>
      </c>
      <c r="I104" s="221">
        <v>85653</v>
      </c>
      <c r="J104" s="247">
        <f t="shared" si="7"/>
        <v>1189.625</v>
      </c>
      <c r="K104" s="222">
        <v>26.2</v>
      </c>
      <c r="L104" s="223">
        <f t="shared" si="10"/>
        <v>31168.174999999999</v>
      </c>
      <c r="M104" s="223"/>
      <c r="N104" s="223"/>
      <c r="O104" s="223"/>
      <c r="P104" s="222"/>
      <c r="Q104" s="223"/>
      <c r="R104" s="223">
        <f t="shared" si="11"/>
        <v>3116.8175000000001</v>
      </c>
      <c r="S104" s="248">
        <f t="shared" si="8"/>
        <v>34284.9925</v>
      </c>
    </row>
    <row r="105" spans="1:19" ht="15.75" thickBot="1" x14ac:dyDescent="0.3">
      <c r="A105" s="224" t="s">
        <v>126</v>
      </c>
      <c r="B105" s="225"/>
      <c r="C105" s="226"/>
      <c r="D105" s="226"/>
      <c r="E105" s="226"/>
      <c r="F105" s="226"/>
      <c r="G105" s="227"/>
      <c r="H105" s="227"/>
      <c r="I105" s="227"/>
      <c r="J105" s="228"/>
      <c r="K105" s="228">
        <f>SUM(K65:K104)</f>
        <v>431.00000000000011</v>
      </c>
      <c r="L105" s="229">
        <f>SUM(L65:L104)</f>
        <v>529750.75138888904</v>
      </c>
      <c r="M105" s="229">
        <f>SUM(M65:M104)</f>
        <v>13272</v>
      </c>
      <c r="N105" s="229"/>
      <c r="O105" s="229"/>
      <c r="P105" s="228"/>
      <c r="Q105" s="229">
        <f>SUM(Q65:Q104)</f>
        <v>4490.6137499999995</v>
      </c>
      <c r="R105" s="229">
        <f>SUM(R65:R104)</f>
        <v>52975.075138888882</v>
      </c>
      <c r="S105" s="230">
        <f>SUM(S65:S104)</f>
        <v>600488.44027777796</v>
      </c>
    </row>
    <row r="106" spans="1:19" x14ac:dyDescent="0.25">
      <c r="A106" s="231"/>
      <c r="B106" s="231"/>
      <c r="C106" s="232"/>
      <c r="D106" s="232"/>
      <c r="E106" s="232"/>
      <c r="F106" s="232"/>
      <c r="G106" s="233"/>
      <c r="H106" s="233"/>
      <c r="I106" s="233"/>
      <c r="J106" s="234"/>
      <c r="K106" s="234"/>
      <c r="L106" s="235"/>
      <c r="M106" s="235"/>
      <c r="N106" s="235"/>
      <c r="O106" s="235"/>
      <c r="P106" s="234"/>
      <c r="Q106" s="235"/>
      <c r="R106" s="235"/>
      <c r="S106" s="235"/>
    </row>
    <row r="107" spans="1:19" x14ac:dyDescent="0.25">
      <c r="A107" s="237"/>
      <c r="B107" s="237"/>
      <c r="C107" s="237"/>
      <c r="D107" s="237"/>
      <c r="E107" s="237"/>
      <c r="F107" s="237"/>
      <c r="R107" s="249">
        <f>R59/R58*100</f>
        <v>100</v>
      </c>
      <c r="S107" s="250">
        <f>S105*R107%</f>
        <v>600488.44027777796</v>
      </c>
    </row>
    <row r="108" spans="1:19" x14ac:dyDescent="0.25">
      <c r="A108" s="237"/>
      <c r="B108" s="237"/>
      <c r="C108" s="237"/>
      <c r="D108" s="237"/>
      <c r="E108" s="237"/>
      <c r="F108" s="237"/>
      <c r="R108" s="251">
        <f>R60/R58*100</f>
        <v>0</v>
      </c>
      <c r="S108" s="252">
        <f>S105*R108%</f>
        <v>0</v>
      </c>
    </row>
    <row r="109" spans="1:19" x14ac:dyDescent="0.25">
      <c r="A109" s="237"/>
      <c r="B109" s="237"/>
      <c r="C109" s="237"/>
      <c r="D109" s="237"/>
      <c r="E109" s="237"/>
      <c r="F109" s="237"/>
      <c r="R109" s="253">
        <f>SUM(R107:R108)</f>
        <v>100</v>
      </c>
      <c r="S109" s="250">
        <f>SUM(S107:S108)</f>
        <v>600488.44027777796</v>
      </c>
    </row>
    <row r="110" spans="1:19" x14ac:dyDescent="0.25">
      <c r="A110" s="237"/>
      <c r="B110" s="237"/>
      <c r="C110" s="9" t="s">
        <v>127</v>
      </c>
      <c r="D110" s="9"/>
      <c r="E110" s="9"/>
      <c r="F110" s="9"/>
      <c r="G110" s="11"/>
      <c r="H110" s="11"/>
      <c r="I110" s="11"/>
      <c r="R110" s="4"/>
      <c r="S110" s="4"/>
    </row>
    <row r="111" spans="1:19" x14ac:dyDescent="0.25">
      <c r="A111" s="237"/>
      <c r="B111" s="237"/>
      <c r="C111" s="9"/>
      <c r="D111" s="9"/>
      <c r="E111" s="9"/>
      <c r="F111" s="80"/>
      <c r="G111" s="81"/>
      <c r="H111" s="11"/>
      <c r="I111" s="11"/>
      <c r="R111" s="180"/>
      <c r="S111" s="180"/>
    </row>
    <row r="112" spans="1:19" x14ac:dyDescent="0.25">
      <c r="A112" s="237"/>
      <c r="B112" s="237"/>
      <c r="C112" s="9" t="s">
        <v>129</v>
      </c>
      <c r="D112" s="9"/>
      <c r="E112" s="9"/>
      <c r="F112" s="9"/>
      <c r="G112" s="82"/>
      <c r="H112" s="82"/>
      <c r="I112" s="11"/>
    </row>
    <row r="113" spans="1:19" x14ac:dyDescent="0.25">
      <c r="A113" s="237"/>
      <c r="B113" s="237"/>
      <c r="C113" s="9"/>
      <c r="D113" s="9"/>
      <c r="E113" s="9"/>
      <c r="F113" s="9"/>
      <c r="G113" s="82"/>
      <c r="H113" s="82"/>
      <c r="I113" s="11"/>
    </row>
    <row r="114" spans="1:19" x14ac:dyDescent="0.25">
      <c r="A114" s="237"/>
      <c r="B114" s="237"/>
      <c r="C114" s="9"/>
      <c r="D114" s="9"/>
      <c r="E114" s="9"/>
      <c r="F114" s="9"/>
      <c r="G114" s="82"/>
      <c r="H114" s="82"/>
      <c r="I114" s="11"/>
    </row>
    <row r="115" spans="1:19" x14ac:dyDescent="0.25">
      <c r="A115" s="237"/>
      <c r="B115" s="237"/>
      <c r="C115" s="9"/>
      <c r="D115" s="9"/>
      <c r="E115" s="9"/>
      <c r="F115" s="9"/>
      <c r="G115" s="82"/>
      <c r="H115" s="82"/>
      <c r="I115" s="11"/>
    </row>
    <row r="116" spans="1:19" x14ac:dyDescent="0.25">
      <c r="A116" s="237"/>
      <c r="B116" s="237"/>
      <c r="C116" s="9"/>
      <c r="D116" s="9"/>
      <c r="E116" s="9"/>
      <c r="F116" s="9"/>
      <c r="G116" s="82"/>
      <c r="H116" s="82"/>
      <c r="I116" s="11"/>
    </row>
    <row r="117" spans="1:19" x14ac:dyDescent="0.25">
      <c r="A117" s="1" t="s">
        <v>0</v>
      </c>
      <c r="B117" s="1"/>
      <c r="C117" s="1"/>
      <c r="D117" s="2"/>
      <c r="E117" s="3" t="s">
        <v>441</v>
      </c>
      <c r="F117" s="3"/>
      <c r="G117" s="3"/>
      <c r="H117" s="3"/>
      <c r="I117" s="3"/>
      <c r="J117" s="3"/>
      <c r="K117" s="3"/>
      <c r="L117" s="4"/>
      <c r="M117" s="5"/>
      <c r="N117" s="6" t="s">
        <v>2</v>
      </c>
      <c r="O117" s="6"/>
      <c r="P117" s="6"/>
      <c r="Q117" s="6"/>
      <c r="R117" s="6"/>
      <c r="S117" s="6"/>
    </row>
    <row r="118" spans="1:19" ht="42" customHeight="1" x14ac:dyDescent="0.25">
      <c r="A118" s="8" t="s">
        <v>3</v>
      </c>
      <c r="B118" s="8"/>
      <c r="C118" s="8"/>
      <c r="D118" s="2"/>
      <c r="E118" s="2"/>
      <c r="F118" s="9"/>
      <c r="G118" s="10"/>
      <c r="H118" s="11"/>
      <c r="I118" s="11"/>
      <c r="J118" s="5"/>
      <c r="K118" s="5"/>
      <c r="L118" s="4"/>
      <c r="N118" s="8" t="s">
        <v>4</v>
      </c>
      <c r="O118" s="8"/>
      <c r="P118" s="8"/>
      <c r="Q118" s="8"/>
      <c r="R118" s="8"/>
      <c r="S118" s="8"/>
    </row>
    <row r="119" spans="1:19" x14ac:dyDescent="0.25">
      <c r="A119" s="2"/>
      <c r="B119" s="2"/>
      <c r="C119" s="2"/>
      <c r="D119" s="2"/>
      <c r="E119" s="3" t="s">
        <v>5</v>
      </c>
      <c r="F119" s="3"/>
      <c r="G119" s="3"/>
      <c r="H119" s="3"/>
      <c r="I119" s="3"/>
      <c r="J119" s="3"/>
      <c r="K119" s="3"/>
      <c r="L119" s="3"/>
      <c r="M119" s="5"/>
      <c r="N119" s="13"/>
      <c r="O119" s="13"/>
      <c r="P119" s="13"/>
      <c r="Q119" s="14"/>
      <c r="R119" s="15"/>
      <c r="S119" s="16"/>
    </row>
    <row r="120" spans="1:19" x14ac:dyDescent="0.25">
      <c r="A120" s="3" t="s">
        <v>6</v>
      </c>
      <c r="B120" s="3"/>
      <c r="C120" s="3"/>
      <c r="D120" s="3"/>
      <c r="E120" s="2"/>
      <c r="F120" s="9" t="s">
        <v>7</v>
      </c>
      <c r="G120" s="9"/>
      <c r="H120" s="9"/>
      <c r="I120" s="9"/>
      <c r="J120" s="5"/>
      <c r="K120" s="5"/>
      <c r="L120" s="4"/>
      <c r="M120" s="5"/>
      <c r="N120" s="17" t="s">
        <v>8</v>
      </c>
      <c r="O120" s="17"/>
      <c r="P120" s="17"/>
      <c r="Q120" s="17"/>
      <c r="R120" s="17"/>
      <c r="S120" s="17"/>
    </row>
    <row r="121" spans="1:19" x14ac:dyDescent="0.25">
      <c r="A121" s="177"/>
      <c r="B121" s="177"/>
      <c r="C121" s="177"/>
      <c r="D121" s="177"/>
      <c r="E121" s="177"/>
      <c r="F121" s="177"/>
      <c r="G121" s="178"/>
      <c r="H121" s="178"/>
      <c r="I121" s="178"/>
      <c r="J121" s="179"/>
      <c r="K121" s="179"/>
      <c r="L121" s="180"/>
      <c r="M121" s="179"/>
      <c r="N121" s="181"/>
      <c r="O121" s="182"/>
      <c r="P121" s="181"/>
      <c r="Q121" s="181"/>
      <c r="R121" s="181"/>
      <c r="S121" s="180"/>
    </row>
    <row r="122" spans="1:19" x14ac:dyDescent="0.25">
      <c r="A122" s="177"/>
      <c r="B122" s="177"/>
      <c r="C122" s="177"/>
      <c r="D122" s="177"/>
      <c r="E122" s="177"/>
      <c r="F122" s="183" t="s">
        <v>9</v>
      </c>
      <c r="G122" s="177"/>
      <c r="H122" s="177"/>
      <c r="I122" s="177"/>
      <c r="J122" s="177"/>
      <c r="K122" s="179"/>
      <c r="L122" s="180"/>
      <c r="M122" s="179"/>
      <c r="N122" s="180" t="s">
        <v>10</v>
      </c>
      <c r="O122" s="179"/>
      <c r="P122" s="180"/>
      <c r="Q122" s="180"/>
      <c r="R122" s="180"/>
      <c r="S122" s="180"/>
    </row>
    <row r="123" spans="1:19" x14ac:dyDescent="0.25">
      <c r="A123" s="177"/>
      <c r="B123" s="177"/>
      <c r="C123" s="177"/>
      <c r="D123" s="177"/>
      <c r="E123" s="177"/>
      <c r="F123" s="177"/>
      <c r="G123" s="178"/>
      <c r="H123" s="178"/>
      <c r="I123" s="178"/>
      <c r="J123" s="179"/>
      <c r="K123" s="179"/>
      <c r="L123" s="180"/>
      <c r="M123" s="179"/>
      <c r="N123" s="180" t="s">
        <v>11</v>
      </c>
      <c r="O123" s="179"/>
      <c r="P123" s="180"/>
      <c r="Q123" s="180"/>
      <c r="R123" s="184" t="s">
        <v>438</v>
      </c>
      <c r="S123" s="180"/>
    </row>
    <row r="124" spans="1:19" x14ac:dyDescent="0.25">
      <c r="A124" s="177"/>
      <c r="B124" s="177"/>
      <c r="C124" s="177"/>
      <c r="D124" s="177"/>
      <c r="E124" s="177"/>
      <c r="F124" s="177"/>
      <c r="G124" s="178"/>
      <c r="H124" s="178"/>
      <c r="I124" s="178"/>
      <c r="J124" s="179"/>
      <c r="K124" s="179"/>
      <c r="L124" s="180"/>
      <c r="M124" s="179"/>
      <c r="N124" s="185" t="s">
        <v>432</v>
      </c>
      <c r="O124" s="185"/>
      <c r="P124" s="185"/>
      <c r="Q124" s="185"/>
      <c r="R124" s="185"/>
      <c r="S124" s="185"/>
    </row>
    <row r="125" spans="1:19" ht="36.75" customHeight="1" x14ac:dyDescent="0.25">
      <c r="A125" s="177"/>
      <c r="B125" s="177"/>
      <c r="C125" s="177"/>
      <c r="D125" s="177"/>
      <c r="E125" s="177"/>
      <c r="F125" s="177"/>
      <c r="G125" s="178"/>
      <c r="H125" s="178"/>
      <c r="I125" s="178"/>
      <c r="J125" s="179"/>
      <c r="K125" s="179"/>
      <c r="L125" s="180"/>
      <c r="M125" s="179"/>
      <c r="N125" s="185"/>
      <c r="O125" s="185"/>
      <c r="P125" s="185"/>
      <c r="Q125" s="185"/>
      <c r="R125" s="185"/>
      <c r="S125" s="185"/>
    </row>
    <row r="126" spans="1:19" x14ac:dyDescent="0.25">
      <c r="A126" s="177"/>
      <c r="B126" s="177"/>
      <c r="C126" s="177"/>
      <c r="D126" s="177"/>
      <c r="E126" s="177"/>
      <c r="F126" s="177"/>
      <c r="G126" s="178"/>
      <c r="H126" s="178"/>
      <c r="I126" s="178"/>
      <c r="J126" s="179"/>
      <c r="K126" s="179"/>
      <c r="L126" s="180"/>
      <c r="M126" s="179"/>
      <c r="N126" s="185" t="s">
        <v>14</v>
      </c>
      <c r="O126" s="185"/>
      <c r="P126" s="185"/>
      <c r="Q126" s="185"/>
      <c r="R126" s="186">
        <v>3</v>
      </c>
      <c r="S126" s="180"/>
    </row>
    <row r="127" spans="1:19" x14ac:dyDescent="0.25">
      <c r="A127" s="177"/>
      <c r="B127" s="177"/>
      <c r="C127" s="177"/>
      <c r="D127" s="177"/>
      <c r="E127" s="177"/>
      <c r="F127" s="177"/>
      <c r="G127" s="178"/>
      <c r="H127" s="178"/>
      <c r="I127" s="178"/>
      <c r="J127" s="179"/>
      <c r="K127" s="179"/>
      <c r="L127" s="180"/>
      <c r="M127" s="179"/>
      <c r="N127" s="180" t="s">
        <v>15</v>
      </c>
      <c r="O127" s="179"/>
      <c r="P127" s="180"/>
      <c r="Q127" s="180"/>
      <c r="R127" s="187">
        <v>3</v>
      </c>
      <c r="S127" s="180"/>
    </row>
    <row r="128" spans="1:19" x14ac:dyDescent="0.25">
      <c r="A128" s="177"/>
      <c r="B128" s="177"/>
      <c r="C128" s="177"/>
      <c r="D128" s="177"/>
      <c r="E128" s="177"/>
      <c r="F128" s="177"/>
      <c r="G128" s="178"/>
      <c r="H128" s="178"/>
      <c r="I128" s="178"/>
      <c r="J128" s="179"/>
      <c r="K128" s="179"/>
      <c r="L128" s="180"/>
      <c r="M128" s="179"/>
      <c r="N128" s="180" t="s">
        <v>16</v>
      </c>
      <c r="O128" s="179"/>
      <c r="P128" s="180"/>
      <c r="Q128" s="180"/>
      <c r="R128" s="184">
        <v>70</v>
      </c>
      <c r="S128" s="180"/>
    </row>
    <row r="129" spans="1:19" x14ac:dyDescent="0.25">
      <c r="A129" s="177"/>
      <c r="B129" s="177"/>
      <c r="C129" s="177"/>
      <c r="D129" s="177"/>
      <c r="E129" s="177"/>
      <c r="F129" s="177"/>
      <c r="G129" s="178"/>
      <c r="H129" s="178"/>
      <c r="I129" s="178"/>
      <c r="J129" s="179"/>
      <c r="K129" s="179"/>
      <c r="L129" s="180"/>
      <c r="M129" s="179"/>
      <c r="N129" s="180" t="s">
        <v>17</v>
      </c>
      <c r="O129" s="179"/>
      <c r="P129" s="180"/>
      <c r="Q129" s="180"/>
      <c r="R129" s="184">
        <v>70</v>
      </c>
      <c r="S129" s="180"/>
    </row>
    <row r="130" spans="1:19" x14ac:dyDescent="0.25">
      <c r="A130" s="177"/>
      <c r="B130" s="177"/>
      <c r="C130" s="177"/>
      <c r="D130" s="177"/>
      <c r="E130" s="177"/>
      <c r="F130" s="177"/>
      <c r="G130" s="178"/>
      <c r="H130" s="178"/>
      <c r="I130" s="178"/>
      <c r="J130" s="179"/>
      <c r="K130" s="179"/>
      <c r="L130" s="180"/>
      <c r="M130" s="179"/>
      <c r="N130" s="180" t="s">
        <v>18</v>
      </c>
      <c r="O130" s="179"/>
      <c r="P130" s="180"/>
      <c r="Q130" s="180"/>
      <c r="R130" s="184">
        <v>0</v>
      </c>
      <c r="S130" s="180"/>
    </row>
    <row r="131" spans="1:19" x14ac:dyDescent="0.25">
      <c r="A131" s="177"/>
      <c r="B131" s="177"/>
      <c r="C131" s="177"/>
      <c r="D131" s="177"/>
      <c r="E131" s="177"/>
      <c r="F131" s="177"/>
      <c r="G131" s="178"/>
      <c r="H131" s="178"/>
      <c r="I131" s="178"/>
      <c r="J131" s="179"/>
      <c r="K131" s="179"/>
      <c r="L131" s="180"/>
      <c r="M131" s="179"/>
      <c r="N131" s="180" t="s">
        <v>19</v>
      </c>
      <c r="O131" s="179"/>
      <c r="P131" s="180"/>
      <c r="Q131" s="180"/>
      <c r="R131" s="184">
        <v>3785</v>
      </c>
      <c r="S131" s="180"/>
    </row>
    <row r="132" spans="1:19" ht="12.75" customHeight="1" x14ac:dyDescent="0.25">
      <c r="A132" s="188" t="s">
        <v>20</v>
      </c>
      <c r="B132" s="188" t="s">
        <v>21</v>
      </c>
      <c r="C132" s="188" t="s">
        <v>22</v>
      </c>
      <c r="D132" s="188" t="s">
        <v>23</v>
      </c>
      <c r="E132" s="188" t="s">
        <v>24</v>
      </c>
      <c r="F132" s="188" t="s">
        <v>25</v>
      </c>
      <c r="G132" s="188" t="s">
        <v>26</v>
      </c>
      <c r="H132" s="188" t="s">
        <v>27</v>
      </c>
      <c r="I132" s="188" t="s">
        <v>28</v>
      </c>
      <c r="J132" s="188" t="s">
        <v>29</v>
      </c>
      <c r="K132" s="188" t="s">
        <v>30</v>
      </c>
      <c r="L132" s="188" t="s">
        <v>31</v>
      </c>
      <c r="M132" s="189" t="s">
        <v>32</v>
      </c>
      <c r="N132" s="190"/>
      <c r="O132" s="190"/>
      <c r="P132" s="190"/>
      <c r="Q132" s="191"/>
      <c r="R132" s="192" t="s">
        <v>33</v>
      </c>
      <c r="S132" s="193" t="s">
        <v>34</v>
      </c>
    </row>
    <row r="133" spans="1:19" x14ac:dyDescent="0.25">
      <c r="A133" s="194"/>
      <c r="B133" s="194"/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5" t="s">
        <v>35</v>
      </c>
      <c r="N133" s="192" t="s">
        <v>36</v>
      </c>
      <c r="O133" s="189" t="s">
        <v>37</v>
      </c>
      <c r="P133" s="190"/>
      <c r="Q133" s="191"/>
      <c r="R133" s="196"/>
      <c r="S133" s="197"/>
    </row>
    <row r="134" spans="1:19" ht="94.5" customHeight="1" x14ac:dyDescent="0.25">
      <c r="A134" s="198"/>
      <c r="B134" s="198"/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9"/>
      <c r="N134" s="200"/>
      <c r="O134" s="201" t="s">
        <v>38</v>
      </c>
      <c r="P134" s="202" t="s">
        <v>39</v>
      </c>
      <c r="Q134" s="203" t="s">
        <v>40</v>
      </c>
      <c r="R134" s="200"/>
      <c r="S134" s="197"/>
    </row>
    <row r="135" spans="1:19" ht="48.75" customHeight="1" x14ac:dyDescent="0.25">
      <c r="A135" s="204">
        <v>1</v>
      </c>
      <c r="B135" s="204"/>
      <c r="C135" s="205" t="s">
        <v>339</v>
      </c>
      <c r="D135" s="205" t="s">
        <v>42</v>
      </c>
      <c r="E135" s="205" t="s">
        <v>135</v>
      </c>
      <c r="F135" s="205" t="s">
        <v>136</v>
      </c>
      <c r="G135" s="207" t="s">
        <v>70</v>
      </c>
      <c r="H135" s="208" t="s">
        <v>46</v>
      </c>
      <c r="I135" s="208">
        <v>93971</v>
      </c>
      <c r="J135" s="209">
        <f t="shared" ref="J135:J164" si="12">I135/72</f>
        <v>1305.1527777777778</v>
      </c>
      <c r="K135" s="210">
        <v>10</v>
      </c>
      <c r="L135" s="211">
        <f t="shared" ref="L135:L164" si="13">J135*K135</f>
        <v>13051.527777777777</v>
      </c>
      <c r="M135" s="213"/>
      <c r="N135" s="213"/>
      <c r="O135" s="213">
        <v>20</v>
      </c>
      <c r="P135" s="210">
        <v>10</v>
      </c>
      <c r="Q135" s="211">
        <f>17697*20%/72*P135</f>
        <v>491.58333333333331</v>
      </c>
      <c r="R135" s="211">
        <f t="shared" ref="R135:R164" si="14">L135*10%</f>
        <v>1305.1527777777778</v>
      </c>
      <c r="S135" s="212">
        <f t="shared" ref="S135:S164" si="15">R135+Q135+N135+M135+L135</f>
        <v>14848.263888888889</v>
      </c>
    </row>
    <row r="136" spans="1:19" ht="96.75" customHeight="1" x14ac:dyDescent="0.25">
      <c r="A136" s="204">
        <f t="shared" ref="A136:A164" si="16">A135+1</f>
        <v>2</v>
      </c>
      <c r="B136" s="205"/>
      <c r="C136" s="205" t="s">
        <v>143</v>
      </c>
      <c r="D136" s="205" t="s">
        <v>42</v>
      </c>
      <c r="E136" s="205" t="s">
        <v>144</v>
      </c>
      <c r="F136" s="205" t="s">
        <v>145</v>
      </c>
      <c r="G136" s="207" t="s">
        <v>70</v>
      </c>
      <c r="H136" s="208" t="s">
        <v>46</v>
      </c>
      <c r="I136" s="208">
        <v>93971</v>
      </c>
      <c r="J136" s="209">
        <f t="shared" si="12"/>
        <v>1305.1527777777778</v>
      </c>
      <c r="K136" s="210">
        <v>10.199999999999999</v>
      </c>
      <c r="L136" s="211">
        <f t="shared" si="13"/>
        <v>13312.558333333332</v>
      </c>
      <c r="M136" s="213"/>
      <c r="N136" s="213"/>
      <c r="O136" s="213"/>
      <c r="P136" s="210"/>
      <c r="Q136" s="213"/>
      <c r="R136" s="211">
        <f t="shared" si="14"/>
        <v>1331.2558333333334</v>
      </c>
      <c r="S136" s="212">
        <f t="shared" si="15"/>
        <v>14643.814166666665</v>
      </c>
    </row>
    <row r="137" spans="1:19" s="241" customFormat="1" ht="74.25" customHeight="1" x14ac:dyDescent="0.25">
      <c r="A137" s="204">
        <f t="shared" si="16"/>
        <v>3</v>
      </c>
      <c r="B137" s="204"/>
      <c r="C137" s="205" t="s">
        <v>219</v>
      </c>
      <c r="D137" s="205" t="s">
        <v>42</v>
      </c>
      <c r="E137" s="206" t="s">
        <v>52</v>
      </c>
      <c r="F137" s="205" t="s">
        <v>220</v>
      </c>
      <c r="G137" s="242" t="s">
        <v>221</v>
      </c>
      <c r="H137" s="208" t="s">
        <v>46</v>
      </c>
      <c r="I137" s="208">
        <v>89016</v>
      </c>
      <c r="J137" s="209">
        <f t="shared" si="12"/>
        <v>1236.3333333333333</v>
      </c>
      <c r="K137" s="210">
        <v>7.2</v>
      </c>
      <c r="L137" s="211">
        <f t="shared" si="13"/>
        <v>8901.6</v>
      </c>
      <c r="M137" s="211"/>
      <c r="N137" s="211"/>
      <c r="O137" s="211"/>
      <c r="P137" s="210"/>
      <c r="Q137" s="211"/>
      <c r="R137" s="211">
        <f t="shared" si="14"/>
        <v>890.16000000000008</v>
      </c>
      <c r="S137" s="212">
        <f t="shared" si="15"/>
        <v>9791.76</v>
      </c>
    </row>
    <row r="138" spans="1:19" ht="84.75" customHeight="1" x14ac:dyDescent="0.25">
      <c r="A138" s="204">
        <f t="shared" si="16"/>
        <v>4</v>
      </c>
      <c r="B138" s="205"/>
      <c r="C138" s="205" t="s">
        <v>62</v>
      </c>
      <c r="D138" s="205" t="s">
        <v>42</v>
      </c>
      <c r="E138" s="206" t="s">
        <v>63</v>
      </c>
      <c r="F138" s="205" t="s">
        <v>64</v>
      </c>
      <c r="G138" s="207" t="s">
        <v>65</v>
      </c>
      <c r="H138" s="208" t="s">
        <v>46</v>
      </c>
      <c r="I138" s="208">
        <v>84061</v>
      </c>
      <c r="J138" s="209">
        <f t="shared" si="12"/>
        <v>1167.5138888888889</v>
      </c>
      <c r="K138" s="210">
        <v>4.2</v>
      </c>
      <c r="L138" s="211">
        <f t="shared" si="13"/>
        <v>4903.5583333333334</v>
      </c>
      <c r="M138" s="211"/>
      <c r="N138" s="211"/>
      <c r="O138" s="211"/>
      <c r="P138" s="210"/>
      <c r="Q138" s="211"/>
      <c r="R138" s="211">
        <f t="shared" si="14"/>
        <v>490.35583333333335</v>
      </c>
      <c r="S138" s="212">
        <f t="shared" si="15"/>
        <v>5393.9141666666665</v>
      </c>
    </row>
    <row r="139" spans="1:19" ht="70.5" customHeight="1" x14ac:dyDescent="0.25">
      <c r="A139" s="204">
        <f t="shared" si="16"/>
        <v>5</v>
      </c>
      <c r="B139" s="205"/>
      <c r="C139" s="205" t="s">
        <v>286</v>
      </c>
      <c r="D139" s="205" t="s">
        <v>42</v>
      </c>
      <c r="E139" s="205" t="s">
        <v>48</v>
      </c>
      <c r="F139" s="205" t="s">
        <v>69</v>
      </c>
      <c r="G139" s="207" t="s">
        <v>70</v>
      </c>
      <c r="H139" s="208" t="s">
        <v>46</v>
      </c>
      <c r="I139" s="208">
        <v>93971</v>
      </c>
      <c r="J139" s="209">
        <f t="shared" si="12"/>
        <v>1305.1527777777778</v>
      </c>
      <c r="K139" s="210">
        <v>4.8</v>
      </c>
      <c r="L139" s="211">
        <f t="shared" si="13"/>
        <v>6264.7333333333336</v>
      </c>
      <c r="M139" s="213"/>
      <c r="N139" s="213"/>
      <c r="O139" s="213"/>
      <c r="P139" s="210"/>
      <c r="Q139" s="211"/>
      <c r="R139" s="211">
        <f t="shared" si="14"/>
        <v>626.47333333333336</v>
      </c>
      <c r="S139" s="212">
        <f t="shared" si="15"/>
        <v>6891.2066666666669</v>
      </c>
    </row>
    <row r="140" spans="1:19" ht="84.75" customHeight="1" x14ac:dyDescent="0.25">
      <c r="A140" s="204">
        <f t="shared" si="16"/>
        <v>6</v>
      </c>
      <c r="B140" s="204"/>
      <c r="C140" s="205" t="s">
        <v>219</v>
      </c>
      <c r="D140" s="205" t="s">
        <v>42</v>
      </c>
      <c r="E140" s="205" t="s">
        <v>352</v>
      </c>
      <c r="F140" s="205" t="s">
        <v>353</v>
      </c>
      <c r="G140" s="207" t="s">
        <v>89</v>
      </c>
      <c r="H140" s="208" t="s">
        <v>46</v>
      </c>
      <c r="I140" s="208">
        <v>80875</v>
      </c>
      <c r="J140" s="209">
        <f t="shared" si="12"/>
        <v>1123.2638888888889</v>
      </c>
      <c r="K140" s="214">
        <v>3.6</v>
      </c>
      <c r="L140" s="211">
        <f t="shared" si="13"/>
        <v>4043.75</v>
      </c>
      <c r="M140" s="215"/>
      <c r="N140" s="215"/>
      <c r="O140" s="211"/>
      <c r="P140" s="210"/>
      <c r="Q140" s="211"/>
      <c r="R140" s="211">
        <f t="shared" si="14"/>
        <v>404.375</v>
      </c>
      <c r="S140" s="212">
        <f t="shared" si="15"/>
        <v>4448.125</v>
      </c>
    </row>
    <row r="141" spans="1:19" s="241" customFormat="1" ht="74.25" customHeight="1" x14ac:dyDescent="0.25">
      <c r="A141" s="204">
        <f t="shared" si="16"/>
        <v>7</v>
      </c>
      <c r="B141" s="205"/>
      <c r="C141" s="205" t="s">
        <v>71</v>
      </c>
      <c r="D141" s="205" t="s">
        <v>42</v>
      </c>
      <c r="E141" s="206" t="s">
        <v>52</v>
      </c>
      <c r="F141" s="205" t="s">
        <v>72</v>
      </c>
      <c r="G141" s="207" t="s">
        <v>73</v>
      </c>
      <c r="H141" s="208" t="s">
        <v>46</v>
      </c>
      <c r="I141" s="208">
        <v>82468</v>
      </c>
      <c r="J141" s="209">
        <f t="shared" si="12"/>
        <v>1145.3888888888889</v>
      </c>
      <c r="K141" s="210">
        <v>8.4</v>
      </c>
      <c r="L141" s="211">
        <f t="shared" si="13"/>
        <v>9621.2666666666664</v>
      </c>
      <c r="M141" s="211">
        <v>4424</v>
      </c>
      <c r="N141" s="211"/>
      <c r="O141" s="211">
        <v>20</v>
      </c>
      <c r="P141" s="210">
        <v>8.4</v>
      </c>
      <c r="Q141" s="211">
        <f>17697*20%/72*P141</f>
        <v>412.93</v>
      </c>
      <c r="R141" s="211">
        <f t="shared" si="14"/>
        <v>962.12666666666667</v>
      </c>
      <c r="S141" s="212">
        <f t="shared" si="15"/>
        <v>15420.323333333334</v>
      </c>
    </row>
    <row r="142" spans="1:19" ht="85.5" customHeight="1" x14ac:dyDescent="0.25">
      <c r="A142" s="204">
        <f t="shared" si="16"/>
        <v>8</v>
      </c>
      <c r="B142" s="204"/>
      <c r="C142" s="205" t="s">
        <v>225</v>
      </c>
      <c r="D142" s="205" t="s">
        <v>42</v>
      </c>
      <c r="E142" s="205" t="s">
        <v>264</v>
      </c>
      <c r="F142" s="205" t="s">
        <v>265</v>
      </c>
      <c r="G142" s="207" t="s">
        <v>226</v>
      </c>
      <c r="H142" s="208" t="s">
        <v>46</v>
      </c>
      <c r="I142" s="208">
        <v>82468</v>
      </c>
      <c r="J142" s="209">
        <f t="shared" si="12"/>
        <v>1145.3888888888889</v>
      </c>
      <c r="K142" s="210">
        <v>32.4</v>
      </c>
      <c r="L142" s="211">
        <f t="shared" si="13"/>
        <v>37110.6</v>
      </c>
      <c r="M142" s="213"/>
      <c r="N142" s="213"/>
      <c r="O142" s="213"/>
      <c r="P142" s="210"/>
      <c r="Q142" s="213"/>
      <c r="R142" s="211">
        <f t="shared" si="14"/>
        <v>3711.06</v>
      </c>
      <c r="S142" s="212">
        <f t="shared" si="15"/>
        <v>40821.659999999996</v>
      </c>
    </row>
    <row r="143" spans="1:19" s="241" customFormat="1" ht="84.75" customHeight="1" x14ac:dyDescent="0.25">
      <c r="A143" s="204">
        <f t="shared" si="16"/>
        <v>9</v>
      </c>
      <c r="B143" s="204"/>
      <c r="C143" s="205" t="s">
        <v>230</v>
      </c>
      <c r="D143" s="205" t="s">
        <v>42</v>
      </c>
      <c r="E143" s="206" t="s">
        <v>52</v>
      </c>
      <c r="F143" s="205" t="s">
        <v>231</v>
      </c>
      <c r="G143" s="207" t="s">
        <v>232</v>
      </c>
      <c r="H143" s="208" t="s">
        <v>46</v>
      </c>
      <c r="I143" s="208">
        <v>82468</v>
      </c>
      <c r="J143" s="209">
        <f t="shared" si="12"/>
        <v>1145.3888888888889</v>
      </c>
      <c r="K143" s="210">
        <v>20.399999999999999</v>
      </c>
      <c r="L143" s="211">
        <f t="shared" si="13"/>
        <v>23365.933333333331</v>
      </c>
      <c r="M143" s="211"/>
      <c r="N143" s="211"/>
      <c r="O143" s="211"/>
      <c r="P143" s="210"/>
      <c r="Q143" s="211"/>
      <c r="R143" s="211">
        <f t="shared" si="14"/>
        <v>2336.5933333333332</v>
      </c>
      <c r="S143" s="212">
        <f t="shared" si="15"/>
        <v>25702.526666666665</v>
      </c>
    </row>
    <row r="144" spans="1:19" s="241" customFormat="1" ht="63.75" customHeight="1" x14ac:dyDescent="0.25">
      <c r="A144" s="204">
        <f t="shared" si="16"/>
        <v>10</v>
      </c>
      <c r="B144" s="204"/>
      <c r="C144" s="205" t="s">
        <v>62</v>
      </c>
      <c r="D144" s="205" t="s">
        <v>42</v>
      </c>
      <c r="E144" s="205" t="s">
        <v>43</v>
      </c>
      <c r="F144" s="205" t="s">
        <v>206</v>
      </c>
      <c r="G144" s="207" t="s">
        <v>207</v>
      </c>
      <c r="H144" s="208" t="s">
        <v>46</v>
      </c>
      <c r="I144" s="208">
        <v>84061</v>
      </c>
      <c r="J144" s="209">
        <f t="shared" si="12"/>
        <v>1167.5138888888889</v>
      </c>
      <c r="K144" s="210">
        <v>5.4</v>
      </c>
      <c r="L144" s="211">
        <f t="shared" si="13"/>
        <v>6304.5750000000007</v>
      </c>
      <c r="M144" s="213"/>
      <c r="N144" s="213"/>
      <c r="O144" s="213"/>
      <c r="P144" s="210"/>
      <c r="Q144" s="213"/>
      <c r="R144" s="211">
        <f t="shared" si="14"/>
        <v>630.4575000000001</v>
      </c>
      <c r="S144" s="212">
        <f t="shared" si="15"/>
        <v>6935.0325000000012</v>
      </c>
    </row>
    <row r="145" spans="1:19" s="241" customFormat="1" ht="48" customHeight="1" x14ac:dyDescent="0.25">
      <c r="A145" s="204">
        <f t="shared" si="16"/>
        <v>11</v>
      </c>
      <c r="B145" s="204"/>
      <c r="C145" s="205" t="s">
        <v>71</v>
      </c>
      <c r="D145" s="205" t="s">
        <v>42</v>
      </c>
      <c r="E145" s="205" t="s">
        <v>48</v>
      </c>
      <c r="F145" s="205" t="s">
        <v>167</v>
      </c>
      <c r="G145" s="207" t="s">
        <v>168</v>
      </c>
      <c r="H145" s="208" t="s">
        <v>46</v>
      </c>
      <c r="I145" s="208">
        <v>90609</v>
      </c>
      <c r="J145" s="209">
        <f t="shared" si="12"/>
        <v>1258.4583333333333</v>
      </c>
      <c r="K145" s="210">
        <v>18.399999999999999</v>
      </c>
      <c r="L145" s="211">
        <f t="shared" si="13"/>
        <v>23155.633333333331</v>
      </c>
      <c r="M145" s="211">
        <v>4424</v>
      </c>
      <c r="N145" s="211"/>
      <c r="O145" s="211">
        <v>20</v>
      </c>
      <c r="P145" s="210">
        <v>18.399999999999999</v>
      </c>
      <c r="Q145" s="211">
        <f>17697*20%/72*P145</f>
        <v>904.51333333333321</v>
      </c>
      <c r="R145" s="211">
        <f t="shared" si="14"/>
        <v>2315.563333333333</v>
      </c>
      <c r="S145" s="212">
        <f t="shared" si="15"/>
        <v>30799.71</v>
      </c>
    </row>
    <row r="146" spans="1:19" s="241" customFormat="1" ht="99" customHeight="1" x14ac:dyDescent="0.25">
      <c r="A146" s="204">
        <f t="shared" si="16"/>
        <v>12</v>
      </c>
      <c r="B146" s="204"/>
      <c r="C146" s="205" t="s">
        <v>143</v>
      </c>
      <c r="D146" s="205" t="s">
        <v>42</v>
      </c>
      <c r="E146" s="205" t="s">
        <v>169</v>
      </c>
      <c r="F146" s="205" t="s">
        <v>170</v>
      </c>
      <c r="G146" s="207" t="s">
        <v>70</v>
      </c>
      <c r="H146" s="208" t="s">
        <v>46</v>
      </c>
      <c r="I146" s="208">
        <v>93971</v>
      </c>
      <c r="J146" s="209">
        <f t="shared" si="12"/>
        <v>1305.1527777777778</v>
      </c>
      <c r="K146" s="210">
        <v>18.399999999999999</v>
      </c>
      <c r="L146" s="211">
        <f t="shared" si="13"/>
        <v>24014.81111111111</v>
      </c>
      <c r="M146" s="213"/>
      <c r="N146" s="213"/>
      <c r="O146" s="213"/>
      <c r="P146" s="210"/>
      <c r="Q146" s="213"/>
      <c r="R146" s="211">
        <f t="shared" si="14"/>
        <v>2401.4811111111112</v>
      </c>
      <c r="S146" s="212">
        <f t="shared" si="15"/>
        <v>26416.292222222222</v>
      </c>
    </row>
    <row r="147" spans="1:19" s="241" customFormat="1" ht="60" x14ac:dyDescent="0.25">
      <c r="A147" s="204">
        <f t="shared" si="16"/>
        <v>13</v>
      </c>
      <c r="B147" s="204"/>
      <c r="C147" s="205" t="s">
        <v>272</v>
      </c>
      <c r="D147" s="205" t="s">
        <v>42</v>
      </c>
      <c r="E147" s="206" t="s">
        <v>52</v>
      </c>
      <c r="F147" s="205" t="s">
        <v>287</v>
      </c>
      <c r="G147" s="207" t="s">
        <v>288</v>
      </c>
      <c r="H147" s="208" t="s">
        <v>46</v>
      </c>
      <c r="I147" s="208">
        <v>87246</v>
      </c>
      <c r="J147" s="209">
        <f t="shared" si="12"/>
        <v>1211.75</v>
      </c>
      <c r="K147" s="210">
        <v>15.2</v>
      </c>
      <c r="L147" s="211">
        <f t="shared" si="13"/>
        <v>18418.599999999999</v>
      </c>
      <c r="M147" s="211"/>
      <c r="N147" s="211"/>
      <c r="O147" s="211"/>
      <c r="P147" s="210"/>
      <c r="Q147" s="211"/>
      <c r="R147" s="211">
        <f t="shared" si="14"/>
        <v>1841.86</v>
      </c>
      <c r="S147" s="212">
        <f t="shared" si="15"/>
        <v>20260.46</v>
      </c>
    </row>
    <row r="148" spans="1:19" ht="98.25" customHeight="1" x14ac:dyDescent="0.25">
      <c r="A148" s="204">
        <f t="shared" si="16"/>
        <v>14</v>
      </c>
      <c r="B148" s="204"/>
      <c r="C148" s="205" t="s">
        <v>209</v>
      </c>
      <c r="D148" s="205" t="s">
        <v>42</v>
      </c>
      <c r="E148" s="206" t="s">
        <v>52</v>
      </c>
      <c r="F148" s="205" t="s">
        <v>172</v>
      </c>
      <c r="G148" s="207" t="s">
        <v>173</v>
      </c>
      <c r="H148" s="208" t="s">
        <v>46</v>
      </c>
      <c r="I148" s="208">
        <v>79460</v>
      </c>
      <c r="J148" s="209">
        <f t="shared" si="12"/>
        <v>1103.6111111111111</v>
      </c>
      <c r="K148" s="210">
        <v>3</v>
      </c>
      <c r="L148" s="211">
        <f t="shared" si="13"/>
        <v>3310.833333333333</v>
      </c>
      <c r="M148" s="211"/>
      <c r="N148" s="211"/>
      <c r="O148" s="211"/>
      <c r="P148" s="210"/>
      <c r="Q148" s="211"/>
      <c r="R148" s="211">
        <f t="shared" si="14"/>
        <v>331.08333333333331</v>
      </c>
      <c r="S148" s="212">
        <f t="shared" si="15"/>
        <v>3641.9166666666665</v>
      </c>
    </row>
    <row r="149" spans="1:19" ht="75" customHeight="1" x14ac:dyDescent="0.25">
      <c r="A149" s="204">
        <f t="shared" si="16"/>
        <v>15</v>
      </c>
      <c r="B149" s="204"/>
      <c r="C149" s="205" t="s">
        <v>233</v>
      </c>
      <c r="D149" s="205" t="s">
        <v>42</v>
      </c>
      <c r="E149" s="205" t="s">
        <v>179</v>
      </c>
      <c r="F149" s="205" t="s">
        <v>180</v>
      </c>
      <c r="G149" s="207" t="s">
        <v>181</v>
      </c>
      <c r="H149" s="208" t="s">
        <v>46</v>
      </c>
      <c r="I149" s="208">
        <v>87246</v>
      </c>
      <c r="J149" s="209">
        <f t="shared" si="12"/>
        <v>1211.75</v>
      </c>
      <c r="K149" s="210">
        <v>19.600000000000001</v>
      </c>
      <c r="L149" s="211">
        <f t="shared" si="13"/>
        <v>23750.300000000003</v>
      </c>
      <c r="M149" s="211"/>
      <c r="N149" s="211"/>
      <c r="O149" s="211"/>
      <c r="P149" s="210"/>
      <c r="Q149" s="211"/>
      <c r="R149" s="211">
        <f t="shared" si="14"/>
        <v>2375.0300000000002</v>
      </c>
      <c r="S149" s="212">
        <f t="shared" si="15"/>
        <v>26125.33</v>
      </c>
    </row>
    <row r="150" spans="1:19" ht="75" customHeight="1" x14ac:dyDescent="0.25">
      <c r="A150" s="204">
        <f t="shared" si="16"/>
        <v>16</v>
      </c>
      <c r="B150" s="204"/>
      <c r="C150" s="205" t="s">
        <v>238</v>
      </c>
      <c r="D150" s="205" t="s">
        <v>42</v>
      </c>
      <c r="E150" s="205" t="s">
        <v>48</v>
      </c>
      <c r="F150" s="205" t="s">
        <v>239</v>
      </c>
      <c r="G150" s="207" t="s">
        <v>240</v>
      </c>
      <c r="H150" s="208" t="s">
        <v>46</v>
      </c>
      <c r="I150" s="208">
        <v>92201</v>
      </c>
      <c r="J150" s="209">
        <f t="shared" si="12"/>
        <v>1280.5694444444443</v>
      </c>
      <c r="K150" s="210">
        <v>11.2</v>
      </c>
      <c r="L150" s="211">
        <f t="shared" si="13"/>
        <v>14342.377777777776</v>
      </c>
      <c r="M150" s="211">
        <v>4424</v>
      </c>
      <c r="N150" s="211"/>
      <c r="O150" s="211"/>
      <c r="P150" s="210"/>
      <c r="Q150" s="211"/>
      <c r="R150" s="211">
        <f t="shared" si="14"/>
        <v>1434.2377777777776</v>
      </c>
      <c r="S150" s="212">
        <f t="shared" si="15"/>
        <v>20200.615555555552</v>
      </c>
    </row>
    <row r="151" spans="1:19" ht="63" customHeight="1" x14ac:dyDescent="0.25">
      <c r="A151" s="204">
        <f t="shared" si="16"/>
        <v>17</v>
      </c>
      <c r="B151" s="204"/>
      <c r="C151" s="205" t="s">
        <v>62</v>
      </c>
      <c r="D151" s="205" t="s">
        <v>42</v>
      </c>
      <c r="E151" s="205" t="s">
        <v>43</v>
      </c>
      <c r="F151" s="205" t="s">
        <v>88</v>
      </c>
      <c r="G151" s="207" t="s">
        <v>89</v>
      </c>
      <c r="H151" s="242" t="s">
        <v>46</v>
      </c>
      <c r="I151" s="208">
        <v>80875</v>
      </c>
      <c r="J151" s="209">
        <f t="shared" si="12"/>
        <v>1123.2638888888889</v>
      </c>
      <c r="K151" s="210">
        <v>4.2</v>
      </c>
      <c r="L151" s="211">
        <f t="shared" si="13"/>
        <v>4717.7083333333339</v>
      </c>
      <c r="M151" s="211"/>
      <c r="N151" s="211"/>
      <c r="O151" s="211"/>
      <c r="P151" s="210"/>
      <c r="Q151" s="211"/>
      <c r="R151" s="211">
        <f t="shared" si="14"/>
        <v>471.77083333333343</v>
      </c>
      <c r="S151" s="212">
        <f t="shared" si="15"/>
        <v>5189.479166666667</v>
      </c>
    </row>
    <row r="152" spans="1:19" ht="50.25" customHeight="1" x14ac:dyDescent="0.25">
      <c r="A152" s="204">
        <f t="shared" si="16"/>
        <v>18</v>
      </c>
      <c r="B152" s="205"/>
      <c r="C152" s="205" t="s">
        <v>191</v>
      </c>
      <c r="D152" s="205" t="s">
        <v>42</v>
      </c>
      <c r="E152" s="205" t="s">
        <v>74</v>
      </c>
      <c r="F152" s="205" t="s">
        <v>183</v>
      </c>
      <c r="G152" s="207" t="s">
        <v>70</v>
      </c>
      <c r="H152" s="208" t="s">
        <v>46</v>
      </c>
      <c r="I152" s="208">
        <v>93971</v>
      </c>
      <c r="J152" s="209">
        <f t="shared" si="12"/>
        <v>1305.1527777777778</v>
      </c>
      <c r="K152" s="210">
        <v>22</v>
      </c>
      <c r="L152" s="211">
        <f t="shared" si="13"/>
        <v>28713.361111111113</v>
      </c>
      <c r="M152" s="213"/>
      <c r="N152" s="211"/>
      <c r="O152" s="213">
        <v>25</v>
      </c>
      <c r="P152" s="210">
        <v>22</v>
      </c>
      <c r="Q152" s="211">
        <f>17697*25%/72*P152</f>
        <v>1351.8541666666665</v>
      </c>
      <c r="R152" s="211">
        <f t="shared" si="14"/>
        <v>2871.3361111111117</v>
      </c>
      <c r="S152" s="212">
        <f t="shared" si="15"/>
        <v>32936.551388888889</v>
      </c>
    </row>
    <row r="153" spans="1:19" ht="63" customHeight="1" x14ac:dyDescent="0.25">
      <c r="A153" s="204">
        <f t="shared" si="16"/>
        <v>19</v>
      </c>
      <c r="B153" s="204"/>
      <c r="C153" s="205" t="s">
        <v>62</v>
      </c>
      <c r="D153" s="205" t="s">
        <v>42</v>
      </c>
      <c r="E153" s="205" t="s">
        <v>43</v>
      </c>
      <c r="F153" s="205" t="s">
        <v>99</v>
      </c>
      <c r="G153" s="207" t="s">
        <v>100</v>
      </c>
      <c r="H153" s="208" t="s">
        <v>46</v>
      </c>
      <c r="I153" s="208">
        <v>92201</v>
      </c>
      <c r="J153" s="209">
        <f t="shared" si="12"/>
        <v>1280.5694444444443</v>
      </c>
      <c r="K153" s="210">
        <v>8.8000000000000007</v>
      </c>
      <c r="L153" s="211">
        <f t="shared" si="13"/>
        <v>11269.011111111111</v>
      </c>
      <c r="M153" s="215"/>
      <c r="N153" s="215"/>
      <c r="O153" s="215"/>
      <c r="P153" s="244"/>
      <c r="Q153" s="215"/>
      <c r="R153" s="211">
        <f t="shared" si="14"/>
        <v>1126.901111111111</v>
      </c>
      <c r="S153" s="254">
        <f t="shared" si="15"/>
        <v>12395.912222222221</v>
      </c>
    </row>
    <row r="154" spans="1:19" ht="74.25" customHeight="1" x14ac:dyDescent="0.25">
      <c r="A154" s="204">
        <f t="shared" si="16"/>
        <v>20</v>
      </c>
      <c r="B154" s="205"/>
      <c r="C154" s="205" t="s">
        <v>286</v>
      </c>
      <c r="D154" s="205" t="s">
        <v>42</v>
      </c>
      <c r="E154" s="205" t="s">
        <v>94</v>
      </c>
      <c r="F154" s="205" t="s">
        <v>101</v>
      </c>
      <c r="G154" s="207" t="s">
        <v>70</v>
      </c>
      <c r="H154" s="208" t="s">
        <v>46</v>
      </c>
      <c r="I154" s="208">
        <v>93971</v>
      </c>
      <c r="J154" s="209">
        <f t="shared" si="12"/>
        <v>1305.1527777777778</v>
      </c>
      <c r="K154" s="210">
        <v>4.8</v>
      </c>
      <c r="L154" s="211">
        <f t="shared" si="13"/>
        <v>6264.7333333333336</v>
      </c>
      <c r="M154" s="211"/>
      <c r="N154" s="211"/>
      <c r="O154" s="245"/>
      <c r="P154" s="245"/>
      <c r="Q154" s="246"/>
      <c r="R154" s="211">
        <f t="shared" si="14"/>
        <v>626.47333333333336</v>
      </c>
      <c r="S154" s="254">
        <f t="shared" si="15"/>
        <v>6891.2066666666669</v>
      </c>
    </row>
    <row r="155" spans="1:19" ht="75.75" customHeight="1" x14ac:dyDescent="0.25">
      <c r="A155" s="204">
        <f t="shared" si="16"/>
        <v>21</v>
      </c>
      <c r="B155" s="204"/>
      <c r="C155" s="205" t="s">
        <v>244</v>
      </c>
      <c r="D155" s="205" t="s">
        <v>42</v>
      </c>
      <c r="E155" s="205" t="s">
        <v>235</v>
      </c>
      <c r="F155" s="205" t="s">
        <v>245</v>
      </c>
      <c r="G155" s="207" t="s">
        <v>70</v>
      </c>
      <c r="H155" s="208" t="s">
        <v>46</v>
      </c>
      <c r="I155" s="208">
        <v>93971</v>
      </c>
      <c r="J155" s="210">
        <f t="shared" si="12"/>
        <v>1305.1527777777778</v>
      </c>
      <c r="K155" s="210">
        <v>23.2</v>
      </c>
      <c r="L155" s="211">
        <f t="shared" si="13"/>
        <v>30279.544444444444</v>
      </c>
      <c r="M155" s="211"/>
      <c r="N155" s="211"/>
      <c r="O155" s="211"/>
      <c r="P155" s="210"/>
      <c r="Q155" s="211"/>
      <c r="R155" s="211">
        <f t="shared" si="14"/>
        <v>3027.9544444444446</v>
      </c>
      <c r="S155" s="212">
        <f t="shared" si="15"/>
        <v>33307.498888888891</v>
      </c>
    </row>
    <row r="156" spans="1:19" s="241" customFormat="1" ht="51" customHeight="1" x14ac:dyDescent="0.25">
      <c r="A156" s="204">
        <f t="shared" si="16"/>
        <v>22</v>
      </c>
      <c r="B156" s="204"/>
      <c r="C156" s="205" t="s">
        <v>276</v>
      </c>
      <c r="D156" s="205" t="s">
        <v>42</v>
      </c>
      <c r="E156" s="205" t="s">
        <v>48</v>
      </c>
      <c r="F156" s="205" t="s">
        <v>212</v>
      </c>
      <c r="G156" s="207" t="s">
        <v>162</v>
      </c>
      <c r="H156" s="208" t="s">
        <v>46</v>
      </c>
      <c r="I156" s="208">
        <v>84061</v>
      </c>
      <c r="J156" s="209">
        <f t="shared" si="12"/>
        <v>1167.5138888888889</v>
      </c>
      <c r="K156" s="210">
        <v>13.6</v>
      </c>
      <c r="L156" s="211">
        <f t="shared" si="13"/>
        <v>15878.188888888888</v>
      </c>
      <c r="M156" s="211"/>
      <c r="N156" s="211"/>
      <c r="O156" s="211"/>
      <c r="P156" s="210"/>
      <c r="Q156" s="211"/>
      <c r="R156" s="211">
        <f t="shared" si="14"/>
        <v>1587.818888888889</v>
      </c>
      <c r="S156" s="212">
        <f t="shared" si="15"/>
        <v>17466.007777777777</v>
      </c>
    </row>
    <row r="157" spans="1:19" ht="52.5" customHeight="1" x14ac:dyDescent="0.25">
      <c r="A157" s="204">
        <f t="shared" si="16"/>
        <v>23</v>
      </c>
      <c r="B157" s="204"/>
      <c r="C157" s="205" t="s">
        <v>345</v>
      </c>
      <c r="D157" s="205" t="s">
        <v>42</v>
      </c>
      <c r="E157" s="205" t="s">
        <v>109</v>
      </c>
      <c r="F157" s="205" t="s">
        <v>247</v>
      </c>
      <c r="G157" s="207" t="s">
        <v>70</v>
      </c>
      <c r="H157" s="208" t="s">
        <v>46</v>
      </c>
      <c r="I157" s="208">
        <v>93971</v>
      </c>
      <c r="J157" s="209">
        <f t="shared" si="12"/>
        <v>1305.1527777777778</v>
      </c>
      <c r="K157" s="210">
        <v>5.8</v>
      </c>
      <c r="L157" s="211">
        <f t="shared" si="13"/>
        <v>7569.8861111111109</v>
      </c>
      <c r="M157" s="211"/>
      <c r="N157" s="211"/>
      <c r="O157" s="211"/>
      <c r="P157" s="210"/>
      <c r="Q157" s="211"/>
      <c r="R157" s="211">
        <f t="shared" si="14"/>
        <v>756.98861111111114</v>
      </c>
      <c r="S157" s="212">
        <f t="shared" si="15"/>
        <v>8326.8747222222228</v>
      </c>
    </row>
    <row r="158" spans="1:19" s="241" customFormat="1" ht="78" customHeight="1" x14ac:dyDescent="0.25">
      <c r="A158" s="204">
        <f t="shared" si="16"/>
        <v>24</v>
      </c>
      <c r="B158" s="204"/>
      <c r="C158" s="205" t="s">
        <v>248</v>
      </c>
      <c r="D158" s="205" t="s">
        <v>42</v>
      </c>
      <c r="E158" s="255" t="s">
        <v>249</v>
      </c>
      <c r="F158" s="255" t="s">
        <v>250</v>
      </c>
      <c r="G158" s="207" t="s">
        <v>251</v>
      </c>
      <c r="H158" s="208" t="s">
        <v>46</v>
      </c>
      <c r="I158" s="208">
        <v>90609</v>
      </c>
      <c r="J158" s="209">
        <f t="shared" si="12"/>
        <v>1258.4583333333333</v>
      </c>
      <c r="K158" s="222">
        <v>26.6</v>
      </c>
      <c r="L158" s="211">
        <f t="shared" si="13"/>
        <v>33474.991666666669</v>
      </c>
      <c r="M158" s="223"/>
      <c r="N158" s="223"/>
      <c r="O158" s="223"/>
      <c r="P158" s="222"/>
      <c r="Q158" s="223"/>
      <c r="R158" s="211">
        <f t="shared" si="14"/>
        <v>3347.499166666667</v>
      </c>
      <c r="S158" s="212">
        <f t="shared" si="15"/>
        <v>36822.490833333337</v>
      </c>
    </row>
    <row r="159" spans="1:19" ht="51" customHeight="1" x14ac:dyDescent="0.25">
      <c r="A159" s="204">
        <f t="shared" si="16"/>
        <v>25</v>
      </c>
      <c r="B159" s="204"/>
      <c r="C159" s="205" t="s">
        <v>191</v>
      </c>
      <c r="D159" s="205" t="s">
        <v>42</v>
      </c>
      <c r="E159" s="205" t="s">
        <v>48</v>
      </c>
      <c r="F159" s="205" t="s">
        <v>192</v>
      </c>
      <c r="G159" s="207" t="s">
        <v>193</v>
      </c>
      <c r="H159" s="208" t="s">
        <v>46</v>
      </c>
      <c r="I159" s="208">
        <v>90609</v>
      </c>
      <c r="J159" s="209">
        <f t="shared" si="12"/>
        <v>1258.4583333333333</v>
      </c>
      <c r="K159" s="210">
        <v>8.4</v>
      </c>
      <c r="L159" s="211">
        <f t="shared" si="13"/>
        <v>10571.05</v>
      </c>
      <c r="M159" s="211"/>
      <c r="N159" s="211"/>
      <c r="O159" s="211">
        <v>25</v>
      </c>
      <c r="P159" s="210">
        <v>8.4</v>
      </c>
      <c r="Q159" s="211">
        <f>17697*25%/72*P159</f>
        <v>516.16250000000002</v>
      </c>
      <c r="R159" s="211">
        <f t="shared" si="14"/>
        <v>1057.105</v>
      </c>
      <c r="S159" s="212">
        <f t="shared" si="15"/>
        <v>12144.317499999999</v>
      </c>
    </row>
    <row r="160" spans="1:19" s="241" customFormat="1" ht="51" customHeight="1" x14ac:dyDescent="0.25">
      <c r="A160" s="204">
        <f t="shared" si="16"/>
        <v>26</v>
      </c>
      <c r="B160" s="204"/>
      <c r="C160" s="205" t="s">
        <v>96</v>
      </c>
      <c r="D160" s="205" t="s">
        <v>42</v>
      </c>
      <c r="E160" s="205" t="s">
        <v>48</v>
      </c>
      <c r="F160" s="205" t="s">
        <v>119</v>
      </c>
      <c r="G160" s="207" t="s">
        <v>120</v>
      </c>
      <c r="H160" s="208" t="s">
        <v>46</v>
      </c>
      <c r="I160" s="208">
        <v>92201</v>
      </c>
      <c r="J160" s="209">
        <f t="shared" si="12"/>
        <v>1280.5694444444443</v>
      </c>
      <c r="K160" s="210">
        <v>6</v>
      </c>
      <c r="L160" s="211">
        <f t="shared" si="13"/>
        <v>7683.4166666666661</v>
      </c>
      <c r="M160" s="211"/>
      <c r="N160" s="211"/>
      <c r="O160" s="211">
        <v>20</v>
      </c>
      <c r="P160" s="210">
        <v>6</v>
      </c>
      <c r="Q160" s="211">
        <f>17697*20%/72*P160</f>
        <v>294.95</v>
      </c>
      <c r="R160" s="211">
        <f t="shared" si="14"/>
        <v>768.3416666666667</v>
      </c>
      <c r="S160" s="212">
        <f t="shared" si="15"/>
        <v>8746.7083333333321</v>
      </c>
    </row>
    <row r="161" spans="1:19" ht="84.75" customHeight="1" x14ac:dyDescent="0.25">
      <c r="A161" s="204">
        <f t="shared" si="16"/>
        <v>27</v>
      </c>
      <c r="B161" s="204"/>
      <c r="C161" s="205" t="s">
        <v>290</v>
      </c>
      <c r="D161" s="205" t="s">
        <v>42</v>
      </c>
      <c r="E161" s="205" t="s">
        <v>195</v>
      </c>
      <c r="F161" s="205" t="s">
        <v>196</v>
      </c>
      <c r="G161" s="207" t="s">
        <v>197</v>
      </c>
      <c r="H161" s="208" t="s">
        <v>46</v>
      </c>
      <c r="I161" s="208">
        <v>87246</v>
      </c>
      <c r="J161" s="209">
        <f t="shared" si="12"/>
        <v>1211.75</v>
      </c>
      <c r="K161" s="210">
        <v>8.4</v>
      </c>
      <c r="L161" s="211">
        <f t="shared" si="13"/>
        <v>10178.700000000001</v>
      </c>
      <c r="M161" s="211"/>
      <c r="N161" s="211"/>
      <c r="O161" s="211"/>
      <c r="P161" s="210"/>
      <c r="Q161" s="211"/>
      <c r="R161" s="211">
        <f t="shared" si="14"/>
        <v>1017.8700000000001</v>
      </c>
      <c r="S161" s="212">
        <f t="shared" si="15"/>
        <v>11196.570000000002</v>
      </c>
    </row>
    <row r="162" spans="1:19" ht="64.5" customHeight="1" x14ac:dyDescent="0.25">
      <c r="A162" s="204">
        <f t="shared" si="16"/>
        <v>28</v>
      </c>
      <c r="B162" s="204"/>
      <c r="C162" s="205" t="s">
        <v>62</v>
      </c>
      <c r="D162" s="205" t="s">
        <v>42</v>
      </c>
      <c r="E162" s="205" t="s">
        <v>43</v>
      </c>
      <c r="F162" s="205" t="s">
        <v>123</v>
      </c>
      <c r="G162" s="207" t="s">
        <v>89</v>
      </c>
      <c r="H162" s="208" t="s">
        <v>46</v>
      </c>
      <c r="I162" s="208">
        <v>80875</v>
      </c>
      <c r="J162" s="209">
        <f t="shared" si="12"/>
        <v>1123.2638888888889</v>
      </c>
      <c r="K162" s="222">
        <v>3.8</v>
      </c>
      <c r="L162" s="211">
        <f t="shared" si="13"/>
        <v>4268.4027777777774</v>
      </c>
      <c r="M162" s="223"/>
      <c r="N162" s="223"/>
      <c r="O162" s="223"/>
      <c r="P162" s="222"/>
      <c r="Q162" s="211"/>
      <c r="R162" s="211">
        <f t="shared" si="14"/>
        <v>426.84027777777777</v>
      </c>
      <c r="S162" s="212">
        <f t="shared" si="15"/>
        <v>4695.2430555555547</v>
      </c>
    </row>
    <row r="163" spans="1:19" ht="47.25" customHeight="1" x14ac:dyDescent="0.25">
      <c r="A163" s="204">
        <f t="shared" si="16"/>
        <v>29</v>
      </c>
      <c r="B163" s="204"/>
      <c r="C163" s="205" t="s">
        <v>62</v>
      </c>
      <c r="D163" s="205" t="s">
        <v>42</v>
      </c>
      <c r="E163" s="205" t="s">
        <v>94</v>
      </c>
      <c r="F163" s="205" t="s">
        <v>214</v>
      </c>
      <c r="G163" s="207" t="s">
        <v>70</v>
      </c>
      <c r="H163" s="208" t="s">
        <v>46</v>
      </c>
      <c r="I163" s="208">
        <v>93971</v>
      </c>
      <c r="J163" s="209">
        <f t="shared" si="12"/>
        <v>1305.1527777777778</v>
      </c>
      <c r="K163" s="222">
        <v>9.4</v>
      </c>
      <c r="L163" s="211">
        <f t="shared" si="13"/>
        <v>12268.436111111112</v>
      </c>
      <c r="M163" s="223"/>
      <c r="N163" s="223"/>
      <c r="O163" s="223"/>
      <c r="P163" s="222"/>
      <c r="Q163" s="223"/>
      <c r="R163" s="211">
        <f t="shared" si="14"/>
        <v>1226.8436111111112</v>
      </c>
      <c r="S163" s="212">
        <f t="shared" si="15"/>
        <v>13495.279722222223</v>
      </c>
    </row>
    <row r="164" spans="1:19" ht="63" customHeight="1" thickBot="1" x14ac:dyDescent="0.3">
      <c r="A164" s="204">
        <f t="shared" si="16"/>
        <v>30</v>
      </c>
      <c r="B164" s="217"/>
      <c r="C164" s="218" t="s">
        <v>428</v>
      </c>
      <c r="D164" s="219" t="s">
        <v>42</v>
      </c>
      <c r="E164" s="218"/>
      <c r="F164" s="218"/>
      <c r="G164" s="220" t="s">
        <v>125</v>
      </c>
      <c r="H164" s="221" t="s">
        <v>46</v>
      </c>
      <c r="I164" s="221">
        <v>85653</v>
      </c>
      <c r="J164" s="209">
        <f t="shared" si="12"/>
        <v>1189.625</v>
      </c>
      <c r="K164" s="222">
        <v>41.1</v>
      </c>
      <c r="L164" s="211">
        <f t="shared" si="13"/>
        <v>48893.587500000001</v>
      </c>
      <c r="M164" s="223"/>
      <c r="N164" s="223"/>
      <c r="O164" s="223"/>
      <c r="P164" s="222"/>
      <c r="Q164" s="223"/>
      <c r="R164" s="211">
        <f t="shared" si="14"/>
        <v>4889.3587500000003</v>
      </c>
      <c r="S164" s="212">
        <f t="shared" si="15"/>
        <v>53782.946250000001</v>
      </c>
    </row>
    <row r="165" spans="1:19" ht="15.75" thickBot="1" x14ac:dyDescent="0.3">
      <c r="A165" s="256" t="s">
        <v>126</v>
      </c>
      <c r="B165" s="257"/>
      <c r="C165" s="258"/>
      <c r="D165" s="258"/>
      <c r="E165" s="258"/>
      <c r="F165" s="258"/>
      <c r="G165" s="227"/>
      <c r="H165" s="227"/>
      <c r="I165" s="227"/>
      <c r="J165" s="228"/>
      <c r="K165" s="228">
        <f>SUM(K135:K164)</f>
        <v>378.5</v>
      </c>
      <c r="L165" s="259">
        <f>SUM(L135:L164)</f>
        <v>465903.67638888885</v>
      </c>
      <c r="M165" s="260">
        <f>SUM(M140:M164)</f>
        <v>13272</v>
      </c>
      <c r="N165" s="229"/>
      <c r="O165" s="229"/>
      <c r="P165" s="228">
        <f>SUM(P135:P164)</f>
        <v>73.2</v>
      </c>
      <c r="Q165" s="229">
        <f>SUM(Q135:Q164)</f>
        <v>3971.9933333333329</v>
      </c>
      <c r="R165" s="229">
        <f>SUM(R135:R164)</f>
        <v>46590.367638888893</v>
      </c>
      <c r="S165" s="230">
        <f>SUM(S135:S164)</f>
        <v>529738.03736111114</v>
      </c>
    </row>
    <row r="166" spans="1:19" x14ac:dyDescent="0.25">
      <c r="A166" s="237"/>
      <c r="B166" s="237"/>
      <c r="C166" s="237"/>
      <c r="D166" s="237"/>
      <c r="E166" s="237"/>
      <c r="F166" s="237"/>
      <c r="R166" s="261">
        <f>R129/R128*100</f>
        <v>100</v>
      </c>
      <c r="S166" s="262">
        <f>S165*R166%</f>
        <v>529738.03736111114</v>
      </c>
    </row>
    <row r="167" spans="1:19" x14ac:dyDescent="0.25">
      <c r="A167" s="237"/>
      <c r="B167" s="237"/>
      <c r="C167" s="237"/>
      <c r="D167" s="237"/>
      <c r="E167" s="237"/>
      <c r="F167" s="237"/>
      <c r="R167" s="251">
        <f>R130/R128*100</f>
        <v>0</v>
      </c>
      <c r="S167" s="252">
        <f>S165*R167%</f>
        <v>0</v>
      </c>
    </row>
    <row r="168" spans="1:19" x14ac:dyDescent="0.25">
      <c r="A168" s="237"/>
      <c r="B168" s="237"/>
      <c r="C168" s="237"/>
      <c r="D168" s="237"/>
      <c r="E168" s="237"/>
      <c r="F168" s="237"/>
      <c r="R168" s="253">
        <f>SUM(R166:R167)</f>
        <v>100</v>
      </c>
      <c r="S168" s="250">
        <f>SUM(S166:S167)</f>
        <v>529738.03736111114</v>
      </c>
    </row>
    <row r="169" spans="1:19" x14ac:dyDescent="0.25">
      <c r="A169" s="237"/>
      <c r="B169" s="237"/>
      <c r="C169" s="9" t="s">
        <v>127</v>
      </c>
      <c r="D169" s="9"/>
      <c r="E169" s="9"/>
      <c r="F169" s="9"/>
      <c r="G169" s="11" t="s">
        <v>128</v>
      </c>
      <c r="H169" s="11"/>
      <c r="I169" s="11"/>
      <c r="R169" s="4"/>
      <c r="S169" s="4"/>
    </row>
    <row r="170" spans="1:19" x14ac:dyDescent="0.25">
      <c r="A170" s="237"/>
      <c r="B170" s="237"/>
      <c r="C170" s="9"/>
      <c r="D170" s="9"/>
      <c r="E170" s="9"/>
      <c r="F170" s="80"/>
      <c r="G170" s="81"/>
      <c r="H170" s="11"/>
      <c r="I170" s="11"/>
      <c r="R170" s="180"/>
      <c r="S170" s="180"/>
    </row>
    <row r="171" spans="1:19" x14ac:dyDescent="0.25">
      <c r="A171" s="237"/>
      <c r="B171" s="237"/>
      <c r="C171" s="9" t="s">
        <v>129</v>
      </c>
      <c r="D171" s="9"/>
      <c r="E171" s="9"/>
      <c r="F171" s="9"/>
      <c r="G171" s="82" t="s">
        <v>130</v>
      </c>
      <c r="H171" s="82"/>
      <c r="I171" s="11"/>
    </row>
    <row r="172" spans="1:19" x14ac:dyDescent="0.25">
      <c r="A172" s="237"/>
      <c r="B172" s="237"/>
      <c r="C172" s="9"/>
      <c r="D172" s="9"/>
      <c r="E172" s="9"/>
      <c r="F172" s="9"/>
      <c r="G172" s="82"/>
      <c r="H172" s="82"/>
      <c r="I172" s="11"/>
    </row>
    <row r="174" spans="1:19" x14ac:dyDescent="0.25">
      <c r="A174" s="237"/>
      <c r="B174" s="237"/>
      <c r="C174" s="9"/>
      <c r="D174" s="9"/>
      <c r="E174" s="9"/>
      <c r="F174" s="9"/>
      <c r="G174" s="82"/>
      <c r="H174" s="82"/>
      <c r="I174" s="11"/>
    </row>
    <row r="175" spans="1:19" x14ac:dyDescent="0.25">
      <c r="A175" s="237"/>
      <c r="B175" s="237"/>
      <c r="C175" s="9"/>
      <c r="D175" s="9"/>
      <c r="E175" s="9"/>
      <c r="F175" s="9"/>
      <c r="G175" s="82"/>
      <c r="H175" s="82"/>
      <c r="I175" s="11"/>
    </row>
    <row r="176" spans="1:19" x14ac:dyDescent="0.25">
      <c r="A176" s="237"/>
      <c r="B176" s="237"/>
      <c r="C176" s="9"/>
      <c r="D176" s="9"/>
      <c r="E176" s="9"/>
      <c r="F176" s="9"/>
      <c r="G176" s="82"/>
      <c r="H176" s="82"/>
      <c r="I176" s="11"/>
    </row>
    <row r="177" spans="1:19" x14ac:dyDescent="0.25">
      <c r="A177" s="1" t="s">
        <v>0</v>
      </c>
      <c r="B177" s="1"/>
      <c r="C177" s="1"/>
      <c r="D177" s="2"/>
      <c r="E177" s="127" t="s">
        <v>442</v>
      </c>
      <c r="F177" s="127"/>
      <c r="G177" s="127"/>
      <c r="H177" s="127"/>
      <c r="I177" s="127"/>
      <c r="J177" s="127"/>
      <c r="K177" s="127"/>
      <c r="L177" s="4"/>
      <c r="M177" s="5"/>
      <c r="N177" s="6" t="s">
        <v>2</v>
      </c>
      <c r="O177" s="6"/>
      <c r="P177" s="6"/>
      <c r="Q177" s="6"/>
      <c r="R177" s="6"/>
      <c r="S177" s="6"/>
    </row>
    <row r="178" spans="1:19" ht="25.5" customHeight="1" x14ac:dyDescent="0.25">
      <c r="A178" s="8" t="s">
        <v>3</v>
      </c>
      <c r="B178" s="8"/>
      <c r="C178" s="8"/>
      <c r="D178" s="2"/>
      <c r="E178" s="2"/>
      <c r="F178" s="9"/>
      <c r="G178" s="10"/>
      <c r="H178" s="11"/>
      <c r="I178" s="11"/>
      <c r="J178" s="5"/>
      <c r="K178" s="5"/>
      <c r="L178" s="4"/>
      <c r="N178" s="8" t="s">
        <v>4</v>
      </c>
      <c r="O178" s="8"/>
      <c r="P178" s="8"/>
      <c r="Q178" s="8"/>
      <c r="R178" s="8"/>
      <c r="S178" s="8"/>
    </row>
    <row r="179" spans="1:19" x14ac:dyDescent="0.25">
      <c r="A179" s="2"/>
      <c r="B179" s="2"/>
      <c r="C179" s="2"/>
      <c r="D179" s="2"/>
      <c r="E179" s="3" t="s">
        <v>5</v>
      </c>
      <c r="F179" s="3"/>
      <c r="G179" s="3"/>
      <c r="H179" s="3"/>
      <c r="I179" s="3"/>
      <c r="J179" s="3"/>
      <c r="K179" s="3"/>
      <c r="L179" s="3"/>
      <c r="M179" s="5"/>
      <c r="N179" s="13"/>
      <c r="O179" s="13"/>
      <c r="P179" s="13"/>
      <c r="Q179" s="14"/>
      <c r="R179" s="15"/>
      <c r="S179" s="16"/>
    </row>
    <row r="180" spans="1:19" x14ac:dyDescent="0.25">
      <c r="A180" s="3" t="s">
        <v>6</v>
      </c>
      <c r="B180" s="3"/>
      <c r="C180" s="3"/>
      <c r="D180" s="3"/>
      <c r="E180" s="2"/>
      <c r="F180" s="9" t="s">
        <v>7</v>
      </c>
      <c r="G180" s="9"/>
      <c r="H180" s="9"/>
      <c r="I180" s="9"/>
      <c r="J180" s="5"/>
      <c r="K180" s="5"/>
      <c r="L180" s="4"/>
      <c r="M180" s="5"/>
      <c r="N180" s="17" t="s">
        <v>8</v>
      </c>
      <c r="O180" s="17"/>
      <c r="P180" s="17"/>
      <c r="Q180" s="17"/>
      <c r="R180" s="17"/>
      <c r="S180" s="17"/>
    </row>
    <row r="181" spans="1:19" x14ac:dyDescent="0.25">
      <c r="A181" s="177"/>
      <c r="B181" s="177"/>
      <c r="C181" s="177"/>
      <c r="D181" s="177"/>
      <c r="E181" s="177"/>
      <c r="F181" s="177"/>
      <c r="G181" s="178"/>
      <c r="H181" s="178"/>
      <c r="I181" s="178"/>
      <c r="J181" s="179"/>
      <c r="K181" s="179"/>
      <c r="L181" s="180"/>
      <c r="M181" s="179"/>
      <c r="N181" s="181"/>
      <c r="O181" s="182"/>
      <c r="P181" s="181"/>
      <c r="Q181" s="181"/>
      <c r="R181" s="181"/>
      <c r="S181" s="180"/>
    </row>
    <row r="182" spans="1:19" x14ac:dyDescent="0.25">
      <c r="A182" s="177"/>
      <c r="B182" s="177"/>
      <c r="C182" s="177"/>
      <c r="D182" s="177"/>
      <c r="E182" s="177"/>
      <c r="F182" s="183" t="s">
        <v>9</v>
      </c>
      <c r="G182" s="177"/>
      <c r="H182" s="177"/>
      <c r="I182" s="177"/>
      <c r="J182" s="177"/>
      <c r="K182" s="179"/>
      <c r="L182" s="180"/>
      <c r="M182" s="179"/>
      <c r="N182" s="180" t="s">
        <v>10</v>
      </c>
      <c r="O182" s="179"/>
      <c r="P182" s="180"/>
      <c r="Q182" s="180"/>
      <c r="R182" s="180"/>
      <c r="S182" s="180"/>
    </row>
    <row r="183" spans="1:19" x14ac:dyDescent="0.25">
      <c r="A183" s="177"/>
      <c r="B183" s="177"/>
      <c r="C183" s="177"/>
      <c r="D183" s="177"/>
      <c r="E183" s="177"/>
      <c r="F183" s="177"/>
      <c r="G183" s="178"/>
      <c r="H183" s="178"/>
      <c r="I183" s="178"/>
      <c r="J183" s="179"/>
      <c r="K183" s="179"/>
      <c r="L183" s="180"/>
      <c r="M183" s="179"/>
      <c r="N183" s="180" t="s">
        <v>11</v>
      </c>
      <c r="O183" s="179"/>
      <c r="P183" s="180"/>
      <c r="Q183" s="180"/>
      <c r="R183" s="184" t="s">
        <v>438</v>
      </c>
      <c r="S183" s="180"/>
    </row>
    <row r="184" spans="1:19" ht="30.75" customHeight="1" x14ac:dyDescent="0.25">
      <c r="A184" s="177"/>
      <c r="B184" s="177"/>
      <c r="C184" s="177"/>
      <c r="D184" s="177"/>
      <c r="E184" s="177"/>
      <c r="F184" s="177"/>
      <c r="G184" s="178"/>
      <c r="H184" s="178"/>
      <c r="I184" s="178"/>
      <c r="J184" s="179"/>
      <c r="K184" s="179"/>
      <c r="L184" s="180"/>
      <c r="M184" s="179"/>
      <c r="N184" s="284" t="s">
        <v>443</v>
      </c>
      <c r="O184" s="284"/>
      <c r="P184" s="284"/>
      <c r="Q184" s="284"/>
      <c r="R184" s="284"/>
      <c r="S184" s="284"/>
    </row>
    <row r="185" spans="1:19" ht="6.75" customHeight="1" x14ac:dyDescent="0.25">
      <c r="A185" s="177"/>
      <c r="B185" s="177"/>
      <c r="C185" s="177"/>
      <c r="D185" s="177"/>
      <c r="E185" s="177"/>
      <c r="F185" s="177"/>
      <c r="G185" s="178"/>
      <c r="H185" s="178"/>
      <c r="I185" s="178"/>
      <c r="J185" s="179"/>
      <c r="K185" s="179"/>
      <c r="L185" s="180"/>
      <c r="M185" s="179"/>
      <c r="N185" s="284"/>
      <c r="O185" s="284"/>
      <c r="P185" s="284"/>
      <c r="Q185" s="284"/>
      <c r="R185" s="284"/>
      <c r="S185" s="284"/>
    </row>
    <row r="186" spans="1:19" x14ac:dyDescent="0.25">
      <c r="A186" s="177"/>
      <c r="B186" s="177"/>
      <c r="C186" s="177"/>
      <c r="D186" s="177"/>
      <c r="E186" s="177"/>
      <c r="F186" s="177"/>
      <c r="G186" s="178"/>
      <c r="H186" s="178"/>
      <c r="I186" s="178"/>
      <c r="J186" s="179"/>
      <c r="K186" s="179"/>
      <c r="L186" s="180"/>
      <c r="M186" s="179"/>
      <c r="N186" s="185" t="s">
        <v>14</v>
      </c>
      <c r="O186" s="185"/>
      <c r="P186" s="185"/>
      <c r="Q186" s="185"/>
      <c r="R186" s="186">
        <v>1</v>
      </c>
      <c r="S186" s="180"/>
    </row>
    <row r="187" spans="1:19" x14ac:dyDescent="0.25">
      <c r="A187" s="177"/>
      <c r="B187" s="177"/>
      <c r="C187" s="177"/>
      <c r="D187" s="177"/>
      <c r="E187" s="177"/>
      <c r="F187" s="177"/>
      <c r="G187" s="178"/>
      <c r="H187" s="178"/>
      <c r="I187" s="178"/>
      <c r="J187" s="179"/>
      <c r="K187" s="179"/>
      <c r="L187" s="180"/>
      <c r="M187" s="179"/>
      <c r="N187" s="180" t="s">
        <v>15</v>
      </c>
      <c r="O187" s="179"/>
      <c r="P187" s="180"/>
      <c r="Q187" s="180"/>
      <c r="R187" s="187">
        <v>1</v>
      </c>
      <c r="S187" s="180"/>
    </row>
    <row r="188" spans="1:19" x14ac:dyDescent="0.25">
      <c r="A188" s="177"/>
      <c r="B188" s="177"/>
      <c r="C188" s="177"/>
      <c r="D188" s="177"/>
      <c r="E188" s="177"/>
      <c r="F188" s="177"/>
      <c r="G188" s="178"/>
      <c r="H188" s="178"/>
      <c r="I188" s="178"/>
      <c r="J188" s="179"/>
      <c r="K188" s="179"/>
      <c r="L188" s="180"/>
      <c r="M188" s="179"/>
      <c r="N188" s="180" t="s">
        <v>16</v>
      </c>
      <c r="O188" s="179"/>
      <c r="P188" s="180"/>
      <c r="Q188" s="180"/>
      <c r="R188" s="184">
        <v>25</v>
      </c>
      <c r="S188" s="180"/>
    </row>
    <row r="189" spans="1:19" x14ac:dyDescent="0.25">
      <c r="A189" s="177"/>
      <c r="B189" s="177"/>
      <c r="C189" s="177"/>
      <c r="D189" s="177"/>
      <c r="E189" s="177"/>
      <c r="F189" s="177"/>
      <c r="G189" s="178"/>
      <c r="H189" s="178"/>
      <c r="I189" s="178"/>
      <c r="J189" s="179"/>
      <c r="K189" s="179"/>
      <c r="L189" s="180"/>
      <c r="M189" s="179"/>
      <c r="N189" s="180" t="s">
        <v>17</v>
      </c>
      <c r="O189" s="179"/>
      <c r="P189" s="180"/>
      <c r="Q189" s="180"/>
      <c r="R189" s="184">
        <v>25</v>
      </c>
      <c r="S189" s="180"/>
    </row>
    <row r="190" spans="1:19" x14ac:dyDescent="0.25">
      <c r="A190" s="177"/>
      <c r="B190" s="177"/>
      <c r="C190" s="177"/>
      <c r="D190" s="177"/>
      <c r="E190" s="177"/>
      <c r="F190" s="177"/>
      <c r="G190" s="178"/>
      <c r="H190" s="178"/>
      <c r="I190" s="178"/>
      <c r="J190" s="179"/>
      <c r="K190" s="179"/>
      <c r="L190" s="180"/>
      <c r="M190" s="179"/>
      <c r="N190" s="180" t="s">
        <v>18</v>
      </c>
      <c r="O190" s="179"/>
      <c r="P190" s="180"/>
      <c r="Q190" s="180"/>
      <c r="R190" s="184">
        <v>0</v>
      </c>
      <c r="S190" s="180"/>
    </row>
    <row r="191" spans="1:19" x14ac:dyDescent="0.25">
      <c r="A191" s="177"/>
      <c r="B191" s="177"/>
      <c r="C191" s="177"/>
      <c r="D191" s="177"/>
      <c r="E191" s="177"/>
      <c r="F191" s="177"/>
      <c r="G191" s="178"/>
      <c r="H191" s="178"/>
      <c r="I191" s="178"/>
      <c r="J191" s="179"/>
      <c r="K191" s="179"/>
      <c r="L191" s="180"/>
      <c r="M191" s="179"/>
      <c r="N191" s="180" t="s">
        <v>19</v>
      </c>
      <c r="O191" s="179"/>
      <c r="P191" s="180"/>
      <c r="Q191" s="180"/>
      <c r="R191" s="184">
        <v>1986</v>
      </c>
      <c r="S191" s="180"/>
    </row>
    <row r="192" spans="1:19" x14ac:dyDescent="0.25">
      <c r="A192" s="177"/>
      <c r="B192" s="177"/>
      <c r="C192" s="177"/>
      <c r="D192" s="177"/>
      <c r="E192" s="177"/>
      <c r="F192" s="177"/>
      <c r="G192" s="178"/>
      <c r="H192" s="178"/>
      <c r="I192" s="178"/>
      <c r="J192" s="179"/>
      <c r="K192" s="179"/>
      <c r="L192" s="180"/>
      <c r="M192" s="179"/>
      <c r="N192" s="180"/>
      <c r="O192" s="179"/>
      <c r="P192" s="180"/>
      <c r="Q192" s="180"/>
      <c r="R192" s="184"/>
      <c r="S192" s="180"/>
    </row>
    <row r="193" spans="1:19" ht="12.75" customHeight="1" x14ac:dyDescent="0.25">
      <c r="A193" s="188" t="s">
        <v>20</v>
      </c>
      <c r="B193" s="188" t="s">
        <v>21</v>
      </c>
      <c r="C193" s="188" t="s">
        <v>22</v>
      </c>
      <c r="D193" s="188" t="s">
        <v>23</v>
      </c>
      <c r="E193" s="188" t="s">
        <v>24</v>
      </c>
      <c r="F193" s="188" t="s">
        <v>25</v>
      </c>
      <c r="G193" s="188" t="s">
        <v>26</v>
      </c>
      <c r="H193" s="188" t="s">
        <v>27</v>
      </c>
      <c r="I193" s="188" t="s">
        <v>28</v>
      </c>
      <c r="J193" s="188" t="s">
        <v>29</v>
      </c>
      <c r="K193" s="188" t="s">
        <v>30</v>
      </c>
      <c r="L193" s="188" t="s">
        <v>31</v>
      </c>
      <c r="M193" s="189" t="s">
        <v>32</v>
      </c>
      <c r="N193" s="190"/>
      <c r="O193" s="190"/>
      <c r="P193" s="190"/>
      <c r="Q193" s="191"/>
      <c r="R193" s="192" t="s">
        <v>33</v>
      </c>
      <c r="S193" s="193" t="s">
        <v>34</v>
      </c>
    </row>
    <row r="194" spans="1:19" x14ac:dyDescent="0.25">
      <c r="A194" s="194"/>
      <c r="B194" s="194"/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  <c r="M194" s="195" t="s">
        <v>35</v>
      </c>
      <c r="N194" s="192" t="s">
        <v>36</v>
      </c>
      <c r="O194" s="189" t="s">
        <v>37</v>
      </c>
      <c r="P194" s="190"/>
      <c r="Q194" s="191"/>
      <c r="R194" s="196"/>
      <c r="S194" s="197"/>
    </row>
    <row r="195" spans="1:19" ht="93" customHeight="1" x14ac:dyDescent="0.25">
      <c r="A195" s="198"/>
      <c r="B195" s="198"/>
      <c r="C195" s="198"/>
      <c r="D195" s="198"/>
      <c r="E195" s="198"/>
      <c r="F195" s="198"/>
      <c r="G195" s="198"/>
      <c r="H195" s="198"/>
      <c r="I195" s="198"/>
      <c r="J195" s="198"/>
      <c r="K195" s="198"/>
      <c r="L195" s="198"/>
      <c r="M195" s="199"/>
      <c r="N195" s="200"/>
      <c r="O195" s="201" t="s">
        <v>38</v>
      </c>
      <c r="P195" s="202" t="s">
        <v>39</v>
      </c>
      <c r="Q195" s="203" t="s">
        <v>40</v>
      </c>
      <c r="R195" s="200"/>
      <c r="S195" s="197"/>
    </row>
    <row r="196" spans="1:19" s="241" customFormat="1" ht="51" customHeight="1" x14ac:dyDescent="0.25">
      <c r="A196" s="204">
        <v>1</v>
      </c>
      <c r="B196" s="204"/>
      <c r="C196" s="205" t="s">
        <v>47</v>
      </c>
      <c r="D196" s="205" t="s">
        <v>42</v>
      </c>
      <c r="E196" s="205" t="s">
        <v>48</v>
      </c>
      <c r="F196" s="205" t="s">
        <v>49</v>
      </c>
      <c r="G196" s="207" t="s">
        <v>50</v>
      </c>
      <c r="H196" s="208" t="s">
        <v>46</v>
      </c>
      <c r="I196" s="208">
        <v>90609</v>
      </c>
      <c r="J196" s="209">
        <f t="shared" ref="J196:J216" si="17">I196/72</f>
        <v>1258.4583333333333</v>
      </c>
      <c r="K196" s="210">
        <v>16.8</v>
      </c>
      <c r="L196" s="211">
        <f t="shared" ref="L196:L206" si="18">J196*K196</f>
        <v>21142.1</v>
      </c>
      <c r="M196" s="211"/>
      <c r="N196" s="211"/>
      <c r="O196" s="211">
        <v>20</v>
      </c>
      <c r="P196" s="210">
        <v>16.8</v>
      </c>
      <c r="Q196" s="211">
        <f>17697*20%/72*P196</f>
        <v>825.86</v>
      </c>
      <c r="R196" s="211">
        <f t="shared" ref="R196:R206" si="19">L196*10%</f>
        <v>2114.21</v>
      </c>
      <c r="S196" s="212">
        <f t="shared" ref="S196:S216" si="20">R196+Q196+N196+M196+L196</f>
        <v>24082.17</v>
      </c>
    </row>
    <row r="197" spans="1:19" s="241" customFormat="1" ht="71.25" customHeight="1" x14ac:dyDescent="0.25">
      <c r="A197" s="204">
        <f t="shared" ref="A197:A216" si="21">A196+1</f>
        <v>2</v>
      </c>
      <c r="B197" s="204"/>
      <c r="C197" s="205" t="s">
        <v>105</v>
      </c>
      <c r="D197" s="205" t="s">
        <v>42</v>
      </c>
      <c r="E197" s="205" t="s">
        <v>43</v>
      </c>
      <c r="F197" s="205" t="s">
        <v>258</v>
      </c>
      <c r="G197" s="207" t="s">
        <v>259</v>
      </c>
      <c r="H197" s="208" t="s">
        <v>46</v>
      </c>
      <c r="I197" s="208">
        <v>92201</v>
      </c>
      <c r="J197" s="209">
        <f t="shared" si="17"/>
        <v>1280.5694444444443</v>
      </c>
      <c r="K197" s="210">
        <v>7.6</v>
      </c>
      <c r="L197" s="211">
        <f t="shared" si="18"/>
        <v>9732.3277777777766</v>
      </c>
      <c r="M197" s="213"/>
      <c r="N197" s="213"/>
      <c r="O197" s="213"/>
      <c r="P197" s="210"/>
      <c r="Q197" s="213"/>
      <c r="R197" s="211">
        <f t="shared" si="19"/>
        <v>973.23277777777776</v>
      </c>
      <c r="S197" s="212">
        <f t="shared" si="20"/>
        <v>10705.560555555554</v>
      </c>
    </row>
    <row r="198" spans="1:19" s="241" customFormat="1" ht="62.25" customHeight="1" x14ac:dyDescent="0.25">
      <c r="A198" s="204">
        <f t="shared" si="21"/>
        <v>3</v>
      </c>
      <c r="B198" s="204"/>
      <c r="C198" s="205" t="s">
        <v>55</v>
      </c>
      <c r="D198" s="205" t="s">
        <v>42</v>
      </c>
      <c r="E198" s="205" t="s">
        <v>56</v>
      </c>
      <c r="F198" s="205" t="s">
        <v>57</v>
      </c>
      <c r="G198" s="207" t="s">
        <v>58</v>
      </c>
      <c r="H198" s="208" t="s">
        <v>46</v>
      </c>
      <c r="I198" s="208">
        <v>82468</v>
      </c>
      <c r="J198" s="209">
        <f t="shared" si="17"/>
        <v>1145.3888888888889</v>
      </c>
      <c r="K198" s="210">
        <v>16.600000000000001</v>
      </c>
      <c r="L198" s="211">
        <f t="shared" si="18"/>
        <v>19013.455555555556</v>
      </c>
      <c r="M198" s="211"/>
      <c r="N198" s="211"/>
      <c r="O198" s="211">
        <v>25</v>
      </c>
      <c r="P198" s="210">
        <v>16.600000000000001</v>
      </c>
      <c r="Q198" s="211">
        <f>17697*25%/72*P198</f>
        <v>1020.0354166666667</v>
      </c>
      <c r="R198" s="211">
        <f t="shared" si="19"/>
        <v>1901.3455555555556</v>
      </c>
      <c r="S198" s="212">
        <f t="shared" si="20"/>
        <v>21934.836527777778</v>
      </c>
    </row>
    <row r="199" spans="1:19" ht="62.25" customHeight="1" x14ac:dyDescent="0.25">
      <c r="A199" s="204">
        <f t="shared" si="21"/>
        <v>4</v>
      </c>
      <c r="B199" s="204"/>
      <c r="C199" s="205" t="s">
        <v>59</v>
      </c>
      <c r="D199" s="205" t="s">
        <v>42</v>
      </c>
      <c r="E199" s="205" t="s">
        <v>43</v>
      </c>
      <c r="F199" s="205" t="s">
        <v>60</v>
      </c>
      <c r="G199" s="207" t="s">
        <v>61</v>
      </c>
      <c r="H199" s="208" t="s">
        <v>46</v>
      </c>
      <c r="I199" s="208">
        <v>89016</v>
      </c>
      <c r="J199" s="209">
        <f t="shared" si="17"/>
        <v>1236.3333333333333</v>
      </c>
      <c r="K199" s="214">
        <v>8.8000000000000007</v>
      </c>
      <c r="L199" s="211">
        <f t="shared" si="18"/>
        <v>10879.733333333334</v>
      </c>
      <c r="M199" s="215"/>
      <c r="N199" s="215"/>
      <c r="O199" s="211">
        <v>20</v>
      </c>
      <c r="P199" s="210">
        <v>8.8000000000000007</v>
      </c>
      <c r="Q199" s="211">
        <f>17697*20%/72*P199</f>
        <v>432.59333333333336</v>
      </c>
      <c r="R199" s="211">
        <f t="shared" si="19"/>
        <v>1087.9733333333334</v>
      </c>
      <c r="S199" s="212">
        <f t="shared" si="20"/>
        <v>12400.3</v>
      </c>
    </row>
    <row r="200" spans="1:19" ht="86.25" customHeight="1" x14ac:dyDescent="0.25">
      <c r="A200" s="204">
        <f t="shared" si="21"/>
        <v>5</v>
      </c>
      <c r="B200" s="205"/>
      <c r="C200" s="205" t="s">
        <v>62</v>
      </c>
      <c r="D200" s="205" t="s">
        <v>42</v>
      </c>
      <c r="E200" s="206" t="s">
        <v>63</v>
      </c>
      <c r="F200" s="205" t="s">
        <v>64</v>
      </c>
      <c r="G200" s="207" t="s">
        <v>65</v>
      </c>
      <c r="H200" s="208" t="s">
        <v>46</v>
      </c>
      <c r="I200" s="208">
        <v>84061</v>
      </c>
      <c r="J200" s="209">
        <f t="shared" si="17"/>
        <v>1167.5138888888889</v>
      </c>
      <c r="K200" s="210">
        <v>15.2</v>
      </c>
      <c r="L200" s="211">
        <f t="shared" si="18"/>
        <v>17746.211111111112</v>
      </c>
      <c r="M200" s="211"/>
      <c r="N200" s="211"/>
      <c r="O200" s="211"/>
      <c r="P200" s="210"/>
      <c r="Q200" s="211"/>
      <c r="R200" s="211">
        <f t="shared" si="19"/>
        <v>1774.6211111111113</v>
      </c>
      <c r="S200" s="212">
        <f t="shared" si="20"/>
        <v>19520.832222222223</v>
      </c>
    </row>
    <row r="201" spans="1:19" ht="75" customHeight="1" x14ac:dyDescent="0.25">
      <c r="A201" s="204">
        <f t="shared" si="21"/>
        <v>6</v>
      </c>
      <c r="B201" s="205"/>
      <c r="C201" s="205" t="s">
        <v>93</v>
      </c>
      <c r="D201" s="205" t="s">
        <v>42</v>
      </c>
      <c r="E201" s="206" t="s">
        <v>52</v>
      </c>
      <c r="F201" s="205" t="s">
        <v>407</v>
      </c>
      <c r="G201" s="207" t="s">
        <v>408</v>
      </c>
      <c r="H201" s="208" t="s">
        <v>46</v>
      </c>
      <c r="I201" s="208">
        <v>87246</v>
      </c>
      <c r="J201" s="209">
        <f t="shared" si="17"/>
        <v>1211.75</v>
      </c>
      <c r="K201" s="210">
        <v>4.5999999999999996</v>
      </c>
      <c r="L201" s="211">
        <f t="shared" si="18"/>
        <v>5574.0499999999993</v>
      </c>
      <c r="M201" s="211"/>
      <c r="N201" s="211"/>
      <c r="O201" s="211"/>
      <c r="P201" s="210"/>
      <c r="Q201" s="211"/>
      <c r="R201" s="211">
        <f t="shared" si="19"/>
        <v>557.40499999999997</v>
      </c>
      <c r="S201" s="212">
        <f t="shared" si="20"/>
        <v>6131.454999999999</v>
      </c>
    </row>
    <row r="202" spans="1:19" s="241" customFormat="1" ht="39" customHeight="1" x14ac:dyDescent="0.25">
      <c r="A202" s="204">
        <f t="shared" si="21"/>
        <v>7</v>
      </c>
      <c r="B202" s="204"/>
      <c r="C202" s="205" t="s">
        <v>85</v>
      </c>
      <c r="D202" s="205" t="s">
        <v>42</v>
      </c>
      <c r="E202" s="206" t="s">
        <v>203</v>
      </c>
      <c r="F202" s="205" t="s">
        <v>204</v>
      </c>
      <c r="G202" s="207" t="s">
        <v>70</v>
      </c>
      <c r="H202" s="208" t="s">
        <v>46</v>
      </c>
      <c r="I202" s="208">
        <v>93971</v>
      </c>
      <c r="J202" s="209">
        <f t="shared" si="17"/>
        <v>1305.1527777777778</v>
      </c>
      <c r="K202" s="210">
        <v>18.600000000000001</v>
      </c>
      <c r="L202" s="211">
        <f t="shared" si="18"/>
        <v>24275.841666666671</v>
      </c>
      <c r="M202" s="213"/>
      <c r="N202" s="213"/>
      <c r="O202" s="213">
        <v>20</v>
      </c>
      <c r="P202" s="210">
        <v>18.600000000000001</v>
      </c>
      <c r="Q202" s="211">
        <f>17697*20%/72*P202</f>
        <v>914.34500000000003</v>
      </c>
      <c r="R202" s="211">
        <f t="shared" si="19"/>
        <v>2427.584166666667</v>
      </c>
      <c r="S202" s="212">
        <f t="shared" si="20"/>
        <v>27617.770833333336</v>
      </c>
    </row>
    <row r="203" spans="1:19" ht="51.75" customHeight="1" x14ac:dyDescent="0.25">
      <c r="A203" s="204">
        <f t="shared" si="21"/>
        <v>8</v>
      </c>
      <c r="B203" s="205"/>
      <c r="C203" s="205" t="s">
        <v>51</v>
      </c>
      <c r="D203" s="205" t="s">
        <v>42</v>
      </c>
      <c r="E203" s="205" t="s">
        <v>48</v>
      </c>
      <c r="F203" s="205" t="s">
        <v>69</v>
      </c>
      <c r="G203" s="207" t="s">
        <v>70</v>
      </c>
      <c r="H203" s="208" t="s">
        <v>46</v>
      </c>
      <c r="I203" s="208">
        <v>93971</v>
      </c>
      <c r="J203" s="209">
        <f t="shared" si="17"/>
        <v>1305.1527777777778</v>
      </c>
      <c r="K203" s="210">
        <v>16.3</v>
      </c>
      <c r="L203" s="211">
        <f t="shared" si="18"/>
        <v>21273.990277777779</v>
      </c>
      <c r="M203" s="213"/>
      <c r="N203" s="213"/>
      <c r="O203" s="213">
        <v>25</v>
      </c>
      <c r="P203" s="210">
        <v>16.3</v>
      </c>
      <c r="Q203" s="211">
        <f>17697*25%/72*P203</f>
        <v>1001.6010416666667</v>
      </c>
      <c r="R203" s="211">
        <f t="shared" si="19"/>
        <v>2127.399027777778</v>
      </c>
      <c r="S203" s="212">
        <f t="shared" si="20"/>
        <v>24402.990347222225</v>
      </c>
    </row>
    <row r="204" spans="1:19" s="241" customFormat="1" ht="73.5" customHeight="1" x14ac:dyDescent="0.25">
      <c r="A204" s="204">
        <f t="shared" si="21"/>
        <v>9</v>
      </c>
      <c r="B204" s="205"/>
      <c r="C204" s="205" t="s">
        <v>71</v>
      </c>
      <c r="D204" s="205" t="s">
        <v>42</v>
      </c>
      <c r="E204" s="206" t="s">
        <v>52</v>
      </c>
      <c r="F204" s="205" t="s">
        <v>72</v>
      </c>
      <c r="G204" s="207" t="s">
        <v>73</v>
      </c>
      <c r="H204" s="208" t="s">
        <v>46</v>
      </c>
      <c r="I204" s="208">
        <v>82468</v>
      </c>
      <c r="J204" s="209">
        <f t="shared" si="17"/>
        <v>1145.3888888888889</v>
      </c>
      <c r="K204" s="210">
        <v>8.8000000000000007</v>
      </c>
      <c r="L204" s="211">
        <f t="shared" si="18"/>
        <v>10079.422222222223</v>
      </c>
      <c r="M204" s="211"/>
      <c r="N204" s="211"/>
      <c r="O204" s="211">
        <v>20</v>
      </c>
      <c r="P204" s="210">
        <v>8.8000000000000007</v>
      </c>
      <c r="Q204" s="211">
        <f>17697*20%/72*P204</f>
        <v>432.59333333333336</v>
      </c>
      <c r="R204" s="211">
        <f t="shared" si="19"/>
        <v>1007.9422222222224</v>
      </c>
      <c r="S204" s="212">
        <f t="shared" si="20"/>
        <v>11519.957777777779</v>
      </c>
    </row>
    <row r="205" spans="1:19" s="241" customFormat="1" ht="63.75" customHeight="1" x14ac:dyDescent="0.25">
      <c r="A205" s="204">
        <f t="shared" si="21"/>
        <v>10</v>
      </c>
      <c r="B205" s="205"/>
      <c r="C205" s="205" t="s">
        <v>298</v>
      </c>
      <c r="D205" s="205" t="s">
        <v>42</v>
      </c>
      <c r="E205" s="206" t="s">
        <v>299</v>
      </c>
      <c r="F205" s="205" t="s">
        <v>300</v>
      </c>
      <c r="G205" s="207" t="s">
        <v>70</v>
      </c>
      <c r="H205" s="208" t="s">
        <v>46</v>
      </c>
      <c r="I205" s="208">
        <v>93971</v>
      </c>
      <c r="J205" s="209">
        <f t="shared" si="17"/>
        <v>1305.1527777777778</v>
      </c>
      <c r="K205" s="210">
        <v>3.8</v>
      </c>
      <c r="L205" s="211">
        <f t="shared" si="18"/>
        <v>4959.5805555555553</v>
      </c>
      <c r="M205" s="211"/>
      <c r="N205" s="211"/>
      <c r="O205" s="211"/>
      <c r="P205" s="210"/>
      <c r="Q205" s="211"/>
      <c r="R205" s="211">
        <f t="shared" si="19"/>
        <v>495.95805555555557</v>
      </c>
      <c r="S205" s="212">
        <f t="shared" si="20"/>
        <v>5455.5386111111111</v>
      </c>
    </row>
    <row r="206" spans="1:19" ht="52.5" customHeight="1" x14ac:dyDescent="0.25">
      <c r="A206" s="204">
        <f t="shared" si="21"/>
        <v>11</v>
      </c>
      <c r="B206" s="204"/>
      <c r="C206" s="205" t="s">
        <v>78</v>
      </c>
      <c r="D206" s="205" t="s">
        <v>42</v>
      </c>
      <c r="E206" s="205" t="s">
        <v>79</v>
      </c>
      <c r="F206" s="205" t="s">
        <v>80</v>
      </c>
      <c r="G206" s="207" t="s">
        <v>81</v>
      </c>
      <c r="H206" s="208" t="s">
        <v>46</v>
      </c>
      <c r="I206" s="208">
        <v>84061</v>
      </c>
      <c r="J206" s="209">
        <f t="shared" si="17"/>
        <v>1167.5138888888889</v>
      </c>
      <c r="K206" s="210">
        <v>4.4000000000000004</v>
      </c>
      <c r="L206" s="211">
        <f t="shared" si="18"/>
        <v>5137.061111111112</v>
      </c>
      <c r="M206" s="211"/>
      <c r="N206" s="211"/>
      <c r="O206" s="211"/>
      <c r="P206" s="210"/>
      <c r="Q206" s="211"/>
      <c r="R206" s="211">
        <f t="shared" si="19"/>
        <v>513.70611111111123</v>
      </c>
      <c r="S206" s="212">
        <f t="shared" si="20"/>
        <v>5650.7672222222236</v>
      </c>
    </row>
    <row r="207" spans="1:19" s="241" customFormat="1" ht="73.5" customHeight="1" x14ac:dyDescent="0.25">
      <c r="A207" s="204">
        <f t="shared" si="21"/>
        <v>12</v>
      </c>
      <c r="B207" s="204"/>
      <c r="C207" s="205" t="s">
        <v>272</v>
      </c>
      <c r="D207" s="205" t="s">
        <v>42</v>
      </c>
      <c r="E207" s="206" t="s">
        <v>52</v>
      </c>
      <c r="F207" s="205" t="s">
        <v>287</v>
      </c>
      <c r="G207" s="207" t="s">
        <v>288</v>
      </c>
      <c r="H207" s="208" t="s">
        <v>46</v>
      </c>
      <c r="I207" s="208">
        <v>87246</v>
      </c>
      <c r="J207" s="209">
        <f t="shared" si="17"/>
        <v>1211.75</v>
      </c>
      <c r="K207" s="210"/>
      <c r="L207" s="211"/>
      <c r="M207" s="211">
        <v>4424</v>
      </c>
      <c r="N207" s="211"/>
      <c r="O207" s="211"/>
      <c r="P207" s="210"/>
      <c r="Q207" s="211"/>
      <c r="R207" s="211"/>
      <c r="S207" s="212">
        <f t="shared" si="20"/>
        <v>4424</v>
      </c>
    </row>
    <row r="208" spans="1:19" s="241" customFormat="1" ht="39" customHeight="1" x14ac:dyDescent="0.25">
      <c r="A208" s="204">
        <f t="shared" si="21"/>
        <v>13</v>
      </c>
      <c r="B208" s="204"/>
      <c r="C208" s="205" t="s">
        <v>96</v>
      </c>
      <c r="D208" s="205" t="s">
        <v>42</v>
      </c>
      <c r="E208" s="205" t="s">
        <v>97</v>
      </c>
      <c r="F208" s="205" t="s">
        <v>98</v>
      </c>
      <c r="G208" s="207" t="s">
        <v>70</v>
      </c>
      <c r="H208" s="208" t="s">
        <v>46</v>
      </c>
      <c r="I208" s="208">
        <v>93971</v>
      </c>
      <c r="J208" s="209">
        <f t="shared" si="17"/>
        <v>1305.1527777777778</v>
      </c>
      <c r="K208" s="210">
        <v>9.8000000000000007</v>
      </c>
      <c r="L208" s="211">
        <f t="shared" ref="L208:L216" si="22">J208*K208</f>
        <v>12790.497222222224</v>
      </c>
      <c r="M208" s="211"/>
      <c r="N208" s="211"/>
      <c r="O208" s="211">
        <v>20</v>
      </c>
      <c r="P208" s="210">
        <v>9.8000000000000007</v>
      </c>
      <c r="Q208" s="211">
        <f>17697*20%/72*P208</f>
        <v>481.75166666666667</v>
      </c>
      <c r="R208" s="211">
        <f t="shared" ref="R208:R216" si="23">L208*10%</f>
        <v>1279.0497222222225</v>
      </c>
      <c r="S208" s="212">
        <f t="shared" si="20"/>
        <v>14551.298611111113</v>
      </c>
    </row>
    <row r="209" spans="1:19" s="241" customFormat="1" ht="61.5" customHeight="1" x14ac:dyDescent="0.25">
      <c r="A209" s="204">
        <f t="shared" si="21"/>
        <v>14</v>
      </c>
      <c r="B209" s="204"/>
      <c r="C209" s="205" t="s">
        <v>62</v>
      </c>
      <c r="D209" s="205" t="s">
        <v>42</v>
      </c>
      <c r="E209" s="205" t="s">
        <v>43</v>
      </c>
      <c r="F209" s="205" t="s">
        <v>99</v>
      </c>
      <c r="G209" s="207" t="s">
        <v>100</v>
      </c>
      <c r="H209" s="208" t="s">
        <v>46</v>
      </c>
      <c r="I209" s="208">
        <v>92201</v>
      </c>
      <c r="J209" s="209">
        <f t="shared" si="17"/>
        <v>1280.5694444444443</v>
      </c>
      <c r="K209" s="210">
        <v>15.2</v>
      </c>
      <c r="L209" s="211">
        <f t="shared" si="22"/>
        <v>19464.655555555553</v>
      </c>
      <c r="M209" s="215"/>
      <c r="N209" s="215"/>
      <c r="O209" s="215"/>
      <c r="P209" s="244"/>
      <c r="Q209" s="215"/>
      <c r="R209" s="211">
        <f t="shared" si="23"/>
        <v>1946.4655555555555</v>
      </c>
      <c r="S209" s="254">
        <f t="shared" si="20"/>
        <v>21411.121111111108</v>
      </c>
    </row>
    <row r="210" spans="1:19" s="241" customFormat="1" ht="51.75" customHeight="1" x14ac:dyDescent="0.25">
      <c r="A210" s="204">
        <f t="shared" si="21"/>
        <v>15</v>
      </c>
      <c r="B210" s="205"/>
      <c r="C210" s="205" t="s">
        <v>51</v>
      </c>
      <c r="D210" s="205" t="s">
        <v>42</v>
      </c>
      <c r="E210" s="205" t="s">
        <v>94</v>
      </c>
      <c r="F210" s="205" t="s">
        <v>101</v>
      </c>
      <c r="G210" s="207" t="s">
        <v>70</v>
      </c>
      <c r="H210" s="208" t="s">
        <v>46</v>
      </c>
      <c r="I210" s="208">
        <v>93971</v>
      </c>
      <c r="J210" s="209">
        <f t="shared" si="17"/>
        <v>1305.1527777777778</v>
      </c>
      <c r="K210" s="210">
        <v>16.3</v>
      </c>
      <c r="L210" s="211">
        <f t="shared" si="22"/>
        <v>21273.990277777779</v>
      </c>
      <c r="M210" s="211"/>
      <c r="N210" s="211"/>
      <c r="O210" s="211">
        <v>25</v>
      </c>
      <c r="P210" s="210">
        <v>16.3</v>
      </c>
      <c r="Q210" s="211">
        <f>17697*25%/72*P210</f>
        <v>1001.6010416666667</v>
      </c>
      <c r="R210" s="211">
        <f t="shared" si="23"/>
        <v>2127.399027777778</v>
      </c>
      <c r="S210" s="212">
        <f t="shared" si="20"/>
        <v>24402.990347222225</v>
      </c>
    </row>
    <row r="211" spans="1:19" ht="40.5" customHeight="1" x14ac:dyDescent="0.25">
      <c r="A211" s="204">
        <f t="shared" si="21"/>
        <v>16</v>
      </c>
      <c r="B211" s="204"/>
      <c r="C211" s="205" t="s">
        <v>108</v>
      </c>
      <c r="D211" s="205" t="s">
        <v>42</v>
      </c>
      <c r="E211" s="205" t="s">
        <v>109</v>
      </c>
      <c r="F211" s="205" t="s">
        <v>110</v>
      </c>
      <c r="G211" s="207" t="s">
        <v>70</v>
      </c>
      <c r="H211" s="208" t="s">
        <v>46</v>
      </c>
      <c r="I211" s="208">
        <v>93971</v>
      </c>
      <c r="J211" s="209">
        <f t="shared" si="17"/>
        <v>1305.1527777777778</v>
      </c>
      <c r="K211" s="210">
        <v>3.4</v>
      </c>
      <c r="L211" s="211">
        <f t="shared" si="22"/>
        <v>4437.5194444444442</v>
      </c>
      <c r="M211" s="211"/>
      <c r="N211" s="211"/>
      <c r="O211" s="211">
        <v>20</v>
      </c>
      <c r="P211" s="210">
        <v>3.4</v>
      </c>
      <c r="Q211" s="211">
        <f>17697*20%/72*P211</f>
        <v>167.13833333333332</v>
      </c>
      <c r="R211" s="211">
        <f t="shared" si="23"/>
        <v>443.75194444444446</v>
      </c>
      <c r="S211" s="212">
        <f t="shared" si="20"/>
        <v>5048.4097222222217</v>
      </c>
    </row>
    <row r="212" spans="1:19" s="241" customFormat="1" ht="63.75" customHeight="1" x14ac:dyDescent="0.25">
      <c r="A212" s="204">
        <f t="shared" si="21"/>
        <v>17</v>
      </c>
      <c r="B212" s="204"/>
      <c r="C212" s="205" t="s">
        <v>116</v>
      </c>
      <c r="D212" s="205" t="s">
        <v>42</v>
      </c>
      <c r="E212" s="205" t="s">
        <v>43</v>
      </c>
      <c r="F212" s="205" t="s">
        <v>117</v>
      </c>
      <c r="G212" s="207" t="s">
        <v>118</v>
      </c>
      <c r="H212" s="208" t="s">
        <v>46</v>
      </c>
      <c r="I212" s="208">
        <v>87246</v>
      </c>
      <c r="J212" s="210">
        <f t="shared" si="17"/>
        <v>1211.75</v>
      </c>
      <c r="K212" s="210">
        <v>6.4</v>
      </c>
      <c r="L212" s="211">
        <f t="shared" si="22"/>
        <v>7755.2000000000007</v>
      </c>
      <c r="M212" s="211"/>
      <c r="N212" s="211"/>
      <c r="O212" s="211"/>
      <c r="P212" s="210"/>
      <c r="Q212" s="211"/>
      <c r="R212" s="211">
        <f t="shared" si="23"/>
        <v>775.5200000000001</v>
      </c>
      <c r="S212" s="212">
        <f t="shared" si="20"/>
        <v>8530.7200000000012</v>
      </c>
    </row>
    <row r="213" spans="1:19" s="241" customFormat="1" ht="56.25" customHeight="1" x14ac:dyDescent="0.25">
      <c r="A213" s="204">
        <f t="shared" si="21"/>
        <v>18</v>
      </c>
      <c r="B213" s="204"/>
      <c r="C213" s="205" t="s">
        <v>96</v>
      </c>
      <c r="D213" s="205" t="s">
        <v>42</v>
      </c>
      <c r="E213" s="205" t="s">
        <v>48</v>
      </c>
      <c r="F213" s="205" t="s">
        <v>119</v>
      </c>
      <c r="G213" s="207" t="s">
        <v>120</v>
      </c>
      <c r="H213" s="208" t="s">
        <v>46</v>
      </c>
      <c r="I213" s="208">
        <v>92201</v>
      </c>
      <c r="J213" s="209">
        <f t="shared" si="17"/>
        <v>1280.5694444444443</v>
      </c>
      <c r="K213" s="210">
        <v>2.2000000000000002</v>
      </c>
      <c r="L213" s="211">
        <f t="shared" si="22"/>
        <v>2817.2527777777777</v>
      </c>
      <c r="M213" s="211"/>
      <c r="N213" s="211"/>
      <c r="O213" s="211">
        <v>20</v>
      </c>
      <c r="P213" s="210">
        <v>2.2000000000000002</v>
      </c>
      <c r="Q213" s="211">
        <f>17697*20%/72*P213</f>
        <v>108.14833333333334</v>
      </c>
      <c r="R213" s="211">
        <f t="shared" si="23"/>
        <v>281.72527777777776</v>
      </c>
      <c r="S213" s="212">
        <f t="shared" si="20"/>
        <v>3207.1263888888889</v>
      </c>
    </row>
    <row r="214" spans="1:19" ht="55.5" customHeight="1" x14ac:dyDescent="0.25">
      <c r="A214" s="204">
        <f t="shared" si="21"/>
        <v>19</v>
      </c>
      <c r="B214" s="204"/>
      <c r="C214" s="205" t="s">
        <v>41</v>
      </c>
      <c r="D214" s="205" t="s">
        <v>42</v>
      </c>
      <c r="E214" s="205" t="s">
        <v>48</v>
      </c>
      <c r="F214" s="205" t="s">
        <v>435</v>
      </c>
      <c r="G214" s="207" t="s">
        <v>436</v>
      </c>
      <c r="H214" s="208" t="s">
        <v>46</v>
      </c>
      <c r="I214" s="208">
        <v>92201</v>
      </c>
      <c r="J214" s="209">
        <f t="shared" si="17"/>
        <v>1280.5694444444443</v>
      </c>
      <c r="K214" s="222">
        <v>6.8</v>
      </c>
      <c r="L214" s="211">
        <f t="shared" si="22"/>
        <v>8707.8722222222204</v>
      </c>
      <c r="M214" s="223"/>
      <c r="N214" s="223"/>
      <c r="O214" s="223"/>
      <c r="P214" s="222"/>
      <c r="Q214" s="223"/>
      <c r="R214" s="211">
        <f t="shared" si="23"/>
        <v>870.78722222222211</v>
      </c>
      <c r="S214" s="212">
        <f t="shared" si="20"/>
        <v>9578.6594444444418</v>
      </c>
    </row>
    <row r="215" spans="1:19" ht="64.5" customHeight="1" x14ac:dyDescent="0.25">
      <c r="A215" s="204">
        <f t="shared" si="21"/>
        <v>20</v>
      </c>
      <c r="B215" s="204"/>
      <c r="C215" s="205" t="s">
        <v>280</v>
      </c>
      <c r="D215" s="205" t="s">
        <v>42</v>
      </c>
      <c r="E215" s="205" t="s">
        <v>43</v>
      </c>
      <c r="F215" s="205" t="s">
        <v>281</v>
      </c>
      <c r="G215" s="207" t="s">
        <v>282</v>
      </c>
      <c r="H215" s="208" t="s">
        <v>46</v>
      </c>
      <c r="I215" s="208">
        <v>85653</v>
      </c>
      <c r="J215" s="209">
        <f t="shared" si="17"/>
        <v>1189.625</v>
      </c>
      <c r="K215" s="210">
        <v>6</v>
      </c>
      <c r="L215" s="211">
        <f t="shared" si="22"/>
        <v>7137.75</v>
      </c>
      <c r="M215" s="211"/>
      <c r="N215" s="211"/>
      <c r="O215" s="211"/>
      <c r="P215" s="210"/>
      <c r="Q215" s="211"/>
      <c r="R215" s="211">
        <f t="shared" si="23"/>
        <v>713.77500000000009</v>
      </c>
      <c r="S215" s="212">
        <f t="shared" si="20"/>
        <v>7851.5249999999996</v>
      </c>
    </row>
    <row r="216" spans="1:19" ht="60.75" customHeight="1" thickBot="1" x14ac:dyDescent="0.3">
      <c r="A216" s="204">
        <f t="shared" si="21"/>
        <v>21</v>
      </c>
      <c r="B216" s="217"/>
      <c r="C216" s="218" t="s">
        <v>428</v>
      </c>
      <c r="D216" s="219" t="s">
        <v>42</v>
      </c>
      <c r="E216" s="218"/>
      <c r="F216" s="218"/>
      <c r="G216" s="220" t="s">
        <v>125</v>
      </c>
      <c r="H216" s="221" t="s">
        <v>46</v>
      </c>
      <c r="I216" s="221">
        <v>85653</v>
      </c>
      <c r="J216" s="209">
        <f t="shared" si="17"/>
        <v>1189.625</v>
      </c>
      <c r="K216" s="222">
        <v>11</v>
      </c>
      <c r="L216" s="211">
        <f t="shared" si="22"/>
        <v>13085.875</v>
      </c>
      <c r="M216" s="223"/>
      <c r="N216" s="223"/>
      <c r="O216" s="223"/>
      <c r="P216" s="222"/>
      <c r="Q216" s="223"/>
      <c r="R216" s="211">
        <f t="shared" si="23"/>
        <v>1308.5875000000001</v>
      </c>
      <c r="S216" s="212">
        <f t="shared" si="20"/>
        <v>14394.4625</v>
      </c>
    </row>
    <row r="217" spans="1:19" ht="15.75" thickBot="1" x14ac:dyDescent="0.3">
      <c r="A217" s="256" t="s">
        <v>126</v>
      </c>
      <c r="B217" s="257"/>
      <c r="C217" s="258"/>
      <c r="D217" s="258"/>
      <c r="E217" s="258"/>
      <c r="F217" s="258"/>
      <c r="G217" s="263"/>
      <c r="H217" s="263"/>
      <c r="I217" s="263"/>
      <c r="J217" s="264"/>
      <c r="K217" s="264">
        <f>SUM(K196:K216)</f>
        <v>198.6</v>
      </c>
      <c r="L217" s="265">
        <f>SUM(L196:L216)</f>
        <v>247284.38611111115</v>
      </c>
      <c r="M217" s="265">
        <f>SUM(M202:M216)</f>
        <v>4424</v>
      </c>
      <c r="N217" s="265"/>
      <c r="O217" s="265"/>
      <c r="P217" s="264">
        <f>SUM(P196:P216)</f>
        <v>117.60000000000001</v>
      </c>
      <c r="Q217" s="265">
        <f>SUM(Q196:Q216)</f>
        <v>6385.6675000000005</v>
      </c>
      <c r="R217" s="265">
        <f>SUM(R196:R216)</f>
        <v>24728.438611111116</v>
      </c>
      <c r="S217" s="266">
        <f>SUM(S196:S216)</f>
        <v>282822.49222222227</v>
      </c>
    </row>
    <row r="218" spans="1:19" x14ac:dyDescent="0.25">
      <c r="A218" s="237"/>
      <c r="B218" s="237"/>
      <c r="C218" s="237"/>
      <c r="D218" s="237"/>
      <c r="E218" s="237"/>
      <c r="F218" s="237"/>
    </row>
    <row r="219" spans="1:19" x14ac:dyDescent="0.25">
      <c r="A219" s="237"/>
      <c r="B219" s="237"/>
      <c r="C219" s="237"/>
      <c r="D219" s="237"/>
      <c r="E219" s="237"/>
      <c r="F219" s="237"/>
      <c r="R219" s="253">
        <f>R189/R188*100</f>
        <v>100</v>
      </c>
      <c r="S219" s="250">
        <f>S217*R219%</f>
        <v>282822.49222222227</v>
      </c>
    </row>
    <row r="220" spans="1:19" x14ac:dyDescent="0.25">
      <c r="A220" s="237"/>
      <c r="B220" s="237"/>
      <c r="C220" s="9" t="s">
        <v>127</v>
      </c>
      <c r="D220" s="9"/>
      <c r="E220" s="9"/>
      <c r="F220" s="9"/>
      <c r="G220" s="11"/>
      <c r="H220" s="11"/>
      <c r="I220" s="11"/>
      <c r="K220" s="267"/>
      <c r="R220" s="268">
        <f>R190/R188*100</f>
        <v>0</v>
      </c>
      <c r="S220" s="250">
        <f>S217*R220%</f>
        <v>0</v>
      </c>
    </row>
    <row r="221" spans="1:19" x14ac:dyDescent="0.25">
      <c r="A221" s="237"/>
      <c r="B221" s="237"/>
      <c r="C221" s="9"/>
      <c r="D221" s="9"/>
      <c r="E221" s="9"/>
      <c r="F221" s="80"/>
      <c r="G221" s="81"/>
      <c r="H221" s="11"/>
      <c r="I221" s="11"/>
      <c r="R221" s="268">
        <f>SUM(R219:R220)</f>
        <v>100</v>
      </c>
      <c r="S221" s="250">
        <f>SUM(S219:S220)</f>
        <v>282822.49222222227</v>
      </c>
    </row>
    <row r="222" spans="1:19" x14ac:dyDescent="0.25">
      <c r="A222" s="237"/>
      <c r="B222" s="237"/>
      <c r="C222" s="9" t="s">
        <v>129</v>
      </c>
      <c r="D222" s="9"/>
      <c r="E222" s="9"/>
      <c r="F222" s="9"/>
      <c r="G222" s="82"/>
      <c r="H222" s="82"/>
      <c r="I222" s="11"/>
    </row>
    <row r="223" spans="1:19" x14ac:dyDescent="0.25">
      <c r="A223" s="237"/>
      <c r="B223" s="237"/>
      <c r="C223" s="9"/>
      <c r="D223" s="9"/>
      <c r="E223" s="9"/>
      <c r="F223" s="9"/>
      <c r="G223" s="82"/>
      <c r="H223" s="82"/>
      <c r="I223" s="11"/>
    </row>
    <row r="225" spans="1:19" x14ac:dyDescent="0.25">
      <c r="A225" s="237"/>
      <c r="B225" s="237"/>
      <c r="C225" s="9"/>
      <c r="D225" s="9"/>
      <c r="E225" s="9"/>
      <c r="F225" s="9"/>
      <c r="G225" s="82"/>
      <c r="H225" s="82"/>
      <c r="I225" s="11"/>
    </row>
    <row r="226" spans="1:19" x14ac:dyDescent="0.25">
      <c r="A226" s="237"/>
      <c r="B226" s="237"/>
      <c r="C226" s="9"/>
      <c r="D226" s="9"/>
      <c r="E226" s="9"/>
      <c r="F226" s="9"/>
      <c r="G226" s="82"/>
      <c r="H226" s="82"/>
      <c r="I226" s="11"/>
    </row>
    <row r="227" spans="1:19" x14ac:dyDescent="0.25">
      <c r="A227" s="237"/>
      <c r="B227" s="237"/>
      <c r="C227" s="9"/>
      <c r="D227" s="9"/>
      <c r="E227" s="9"/>
      <c r="F227" s="9"/>
      <c r="G227" s="82"/>
      <c r="H227" s="82"/>
      <c r="I227" s="11"/>
    </row>
    <row r="228" spans="1:19" x14ac:dyDescent="0.25">
      <c r="A228" s="1" t="s">
        <v>0</v>
      </c>
      <c r="B228" s="1"/>
      <c r="C228" s="1"/>
      <c r="D228" s="2"/>
      <c r="E228" s="127" t="s">
        <v>444</v>
      </c>
      <c r="F228" s="127"/>
      <c r="G228" s="127"/>
      <c r="H228" s="127"/>
      <c r="I228" s="127"/>
      <c r="J228" s="127"/>
      <c r="K228" s="127"/>
      <c r="L228" s="4"/>
      <c r="M228" s="5"/>
      <c r="N228" s="6" t="s">
        <v>2</v>
      </c>
      <c r="O228" s="6"/>
      <c r="P228" s="6"/>
      <c r="Q228" s="6"/>
      <c r="R228" s="6"/>
      <c r="S228" s="6"/>
    </row>
    <row r="229" spans="1:19" ht="26.25" customHeight="1" x14ac:dyDescent="0.25">
      <c r="A229" s="8" t="s">
        <v>3</v>
      </c>
      <c r="B229" s="8"/>
      <c r="C229" s="8"/>
      <c r="D229" s="2"/>
      <c r="E229" s="2"/>
      <c r="F229" s="9"/>
      <c r="G229" s="10"/>
      <c r="H229" s="11"/>
      <c r="I229" s="11"/>
      <c r="J229" s="5"/>
      <c r="K229" s="5"/>
      <c r="L229" s="4"/>
      <c r="N229" s="8" t="s">
        <v>4</v>
      </c>
      <c r="O229" s="8"/>
      <c r="P229" s="8"/>
      <c r="Q229" s="8"/>
      <c r="R229" s="8"/>
      <c r="S229" s="8"/>
    </row>
    <row r="230" spans="1:19" x14ac:dyDescent="0.25">
      <c r="A230" s="2"/>
      <c r="B230" s="2"/>
      <c r="C230" s="2"/>
      <c r="D230" s="2"/>
      <c r="E230" s="3" t="s">
        <v>5</v>
      </c>
      <c r="F230" s="3"/>
      <c r="G230" s="3"/>
      <c r="H230" s="3"/>
      <c r="I230" s="3"/>
      <c r="J230" s="3"/>
      <c r="K230" s="3"/>
      <c r="L230" s="3"/>
      <c r="M230" s="5"/>
      <c r="N230" s="13"/>
      <c r="O230" s="13"/>
      <c r="P230" s="13"/>
      <c r="Q230" s="14"/>
      <c r="R230" s="15"/>
      <c r="S230" s="16"/>
    </row>
    <row r="231" spans="1:19" x14ac:dyDescent="0.25">
      <c r="A231" s="3" t="s">
        <v>6</v>
      </c>
      <c r="B231" s="3"/>
      <c r="C231" s="3"/>
      <c r="D231" s="3"/>
      <c r="E231" s="2"/>
      <c r="F231" s="9" t="s">
        <v>7</v>
      </c>
      <c r="G231" s="9"/>
      <c r="H231" s="9"/>
      <c r="I231" s="9"/>
      <c r="J231" s="5"/>
      <c r="K231" s="5"/>
      <c r="L231" s="4"/>
      <c r="M231" s="5"/>
      <c r="N231" s="17" t="s">
        <v>8</v>
      </c>
      <c r="O231" s="17"/>
      <c r="P231" s="17"/>
      <c r="Q231" s="17"/>
      <c r="R231" s="17"/>
      <c r="S231" s="17"/>
    </row>
    <row r="232" spans="1:19" x14ac:dyDescent="0.25">
      <c r="A232" s="177"/>
      <c r="B232" s="177"/>
      <c r="C232" s="177"/>
      <c r="D232" s="177"/>
      <c r="E232" s="177"/>
      <c r="F232" s="177"/>
      <c r="G232" s="178"/>
      <c r="H232" s="178"/>
      <c r="I232" s="178"/>
      <c r="J232" s="179"/>
      <c r="K232" s="179"/>
      <c r="L232" s="180"/>
      <c r="M232" s="179"/>
      <c r="N232" s="181"/>
      <c r="O232" s="182"/>
      <c r="P232" s="181"/>
      <c r="Q232" s="181"/>
      <c r="R232" s="181"/>
      <c r="S232" s="180"/>
    </row>
    <row r="233" spans="1:19" x14ac:dyDescent="0.25">
      <c r="A233" s="177"/>
      <c r="B233" s="177"/>
      <c r="C233" s="177"/>
      <c r="D233" s="177"/>
      <c r="E233" s="177"/>
      <c r="F233" s="183" t="s">
        <v>9</v>
      </c>
      <c r="G233" s="177"/>
      <c r="H233" s="177"/>
      <c r="I233" s="177"/>
      <c r="J233" s="177"/>
      <c r="K233" s="179"/>
      <c r="L233" s="180"/>
      <c r="M233" s="179"/>
      <c r="N233" s="180" t="s">
        <v>10</v>
      </c>
      <c r="O233" s="179"/>
      <c r="P233" s="180"/>
      <c r="Q233" s="180"/>
      <c r="R233" s="180"/>
      <c r="S233" s="180"/>
    </row>
    <row r="234" spans="1:19" x14ac:dyDescent="0.25">
      <c r="A234" s="177"/>
      <c r="B234" s="177"/>
      <c r="C234" s="177"/>
      <c r="D234" s="177"/>
      <c r="E234" s="177"/>
      <c r="F234" s="177"/>
      <c r="G234" s="178"/>
      <c r="H234" s="178"/>
      <c r="I234" s="178"/>
      <c r="J234" s="179"/>
      <c r="K234" s="179"/>
      <c r="L234" s="180"/>
      <c r="M234" s="179"/>
      <c r="N234" s="180" t="s">
        <v>11</v>
      </c>
      <c r="O234" s="179"/>
      <c r="P234" s="180"/>
      <c r="Q234" s="180"/>
      <c r="R234" s="184" t="s">
        <v>438</v>
      </c>
      <c r="S234" s="180"/>
    </row>
    <row r="235" spans="1:19" x14ac:dyDescent="0.25">
      <c r="A235" s="177"/>
      <c r="B235" s="177"/>
      <c r="C235" s="177"/>
      <c r="D235" s="177"/>
      <c r="E235" s="177"/>
      <c r="F235" s="177"/>
      <c r="G235" s="178"/>
      <c r="H235" s="178"/>
      <c r="I235" s="178"/>
      <c r="J235" s="179"/>
      <c r="K235" s="179"/>
      <c r="L235" s="180"/>
      <c r="M235" s="179"/>
      <c r="N235" s="185" t="s">
        <v>445</v>
      </c>
      <c r="O235" s="185"/>
      <c r="P235" s="185"/>
      <c r="Q235" s="185"/>
      <c r="R235" s="185"/>
      <c r="S235" s="185"/>
    </row>
    <row r="236" spans="1:19" x14ac:dyDescent="0.25">
      <c r="A236" s="177"/>
      <c r="B236" s="177"/>
      <c r="C236" s="177"/>
      <c r="D236" s="177"/>
      <c r="E236" s="177"/>
      <c r="F236" s="177"/>
      <c r="G236" s="178"/>
      <c r="H236" s="178"/>
      <c r="I236" s="178"/>
      <c r="J236" s="179"/>
      <c r="K236" s="179"/>
      <c r="L236" s="180"/>
      <c r="M236" s="179"/>
      <c r="N236" s="185"/>
      <c r="O236" s="185"/>
      <c r="P236" s="185"/>
      <c r="Q236" s="185"/>
      <c r="R236" s="185"/>
      <c r="S236" s="185"/>
    </row>
    <row r="237" spans="1:19" x14ac:dyDescent="0.25">
      <c r="A237" s="177"/>
      <c r="B237" s="177"/>
      <c r="C237" s="177"/>
      <c r="D237" s="177"/>
      <c r="E237" s="177"/>
      <c r="F237" s="177"/>
      <c r="G237" s="178"/>
      <c r="H237" s="178"/>
      <c r="I237" s="178"/>
      <c r="J237" s="179"/>
      <c r="K237" s="179"/>
      <c r="L237" s="180"/>
      <c r="M237" s="179"/>
      <c r="N237" s="185" t="s">
        <v>14</v>
      </c>
      <c r="O237" s="185"/>
      <c r="P237" s="185"/>
      <c r="Q237" s="185"/>
      <c r="R237" s="186">
        <v>1</v>
      </c>
      <c r="S237" s="180"/>
    </row>
    <row r="238" spans="1:19" x14ac:dyDescent="0.25">
      <c r="A238" s="177"/>
      <c r="B238" s="177"/>
      <c r="C238" s="177"/>
      <c r="D238" s="177"/>
      <c r="E238" s="177"/>
      <c r="F238" s="177"/>
      <c r="G238" s="178"/>
      <c r="H238" s="178"/>
      <c r="I238" s="178"/>
      <c r="J238" s="179"/>
      <c r="K238" s="179"/>
      <c r="L238" s="180"/>
      <c r="M238" s="179"/>
      <c r="N238" s="180" t="s">
        <v>15</v>
      </c>
      <c r="O238" s="179"/>
      <c r="P238" s="180"/>
      <c r="Q238" s="180"/>
      <c r="R238" s="187">
        <v>3</v>
      </c>
      <c r="S238" s="180"/>
    </row>
    <row r="239" spans="1:19" x14ac:dyDescent="0.25">
      <c r="A239" s="177"/>
      <c r="B239" s="177"/>
      <c r="C239" s="177"/>
      <c r="D239" s="177"/>
      <c r="E239" s="177"/>
      <c r="F239" s="177"/>
      <c r="G239" s="178"/>
      <c r="H239" s="178"/>
      <c r="I239" s="178"/>
      <c r="J239" s="179"/>
      <c r="K239" s="179"/>
      <c r="L239" s="180"/>
      <c r="M239" s="179"/>
      <c r="N239" s="180" t="s">
        <v>16</v>
      </c>
      <c r="O239" s="179"/>
      <c r="P239" s="180"/>
      <c r="Q239" s="180"/>
      <c r="R239" s="184">
        <v>24</v>
      </c>
      <c r="S239" s="180"/>
    </row>
    <row r="240" spans="1:19" x14ac:dyDescent="0.25">
      <c r="A240" s="177"/>
      <c r="B240" s="177"/>
      <c r="C240" s="177"/>
      <c r="D240" s="177"/>
      <c r="E240" s="177"/>
      <c r="F240" s="177"/>
      <c r="G240" s="178"/>
      <c r="H240" s="178"/>
      <c r="I240" s="178"/>
      <c r="J240" s="179"/>
      <c r="K240" s="179"/>
      <c r="L240" s="180"/>
      <c r="M240" s="179"/>
      <c r="N240" s="180" t="s">
        <v>17</v>
      </c>
      <c r="O240" s="179"/>
      <c r="P240" s="180"/>
      <c r="Q240" s="180"/>
      <c r="R240" s="184">
        <v>24</v>
      </c>
      <c r="S240" s="180"/>
    </row>
    <row r="241" spans="1:19" x14ac:dyDescent="0.25">
      <c r="A241" s="177"/>
      <c r="B241" s="177"/>
      <c r="C241" s="177"/>
      <c r="D241" s="177"/>
      <c r="E241" s="177"/>
      <c r="F241" s="177"/>
      <c r="G241" s="178"/>
      <c r="H241" s="178"/>
      <c r="I241" s="178"/>
      <c r="J241" s="179"/>
      <c r="K241" s="179"/>
      <c r="L241" s="180"/>
      <c r="M241" s="179"/>
      <c r="N241" s="180" t="s">
        <v>18</v>
      </c>
      <c r="O241" s="179"/>
      <c r="P241" s="180"/>
      <c r="Q241" s="180"/>
      <c r="R241" s="184">
        <v>0</v>
      </c>
      <c r="S241" s="180"/>
    </row>
    <row r="242" spans="1:19" x14ac:dyDescent="0.25">
      <c r="A242" s="177"/>
      <c r="B242" s="177"/>
      <c r="C242" s="177"/>
      <c r="D242" s="177"/>
      <c r="E242" s="177"/>
      <c r="F242" s="177"/>
      <c r="G242" s="178"/>
      <c r="H242" s="178"/>
      <c r="I242" s="178"/>
      <c r="J242" s="179"/>
      <c r="K242" s="179"/>
      <c r="L242" s="180"/>
      <c r="M242" s="179"/>
      <c r="N242" s="180" t="s">
        <v>19</v>
      </c>
      <c r="O242" s="179"/>
      <c r="P242" s="180"/>
      <c r="Q242" s="180"/>
      <c r="R242" s="184">
        <v>645</v>
      </c>
      <c r="S242" s="180"/>
    </row>
    <row r="243" spans="1:19" ht="12.75" customHeight="1" x14ac:dyDescent="0.25">
      <c r="A243" s="188" t="s">
        <v>20</v>
      </c>
      <c r="B243" s="188" t="s">
        <v>21</v>
      </c>
      <c r="C243" s="188" t="s">
        <v>22</v>
      </c>
      <c r="D243" s="188" t="s">
        <v>23</v>
      </c>
      <c r="E243" s="188" t="s">
        <v>24</v>
      </c>
      <c r="F243" s="188" t="s">
        <v>25</v>
      </c>
      <c r="G243" s="188" t="s">
        <v>26</v>
      </c>
      <c r="H243" s="188" t="s">
        <v>27</v>
      </c>
      <c r="I243" s="188" t="s">
        <v>28</v>
      </c>
      <c r="J243" s="188" t="s">
        <v>29</v>
      </c>
      <c r="K243" s="188" t="s">
        <v>30</v>
      </c>
      <c r="L243" s="188" t="s">
        <v>31</v>
      </c>
      <c r="M243" s="189" t="s">
        <v>32</v>
      </c>
      <c r="N243" s="190"/>
      <c r="O243" s="190"/>
      <c r="P243" s="190"/>
      <c r="Q243" s="191"/>
      <c r="R243" s="192" t="s">
        <v>33</v>
      </c>
      <c r="S243" s="193" t="s">
        <v>34</v>
      </c>
    </row>
    <row r="244" spans="1:19" x14ac:dyDescent="0.25">
      <c r="A244" s="194"/>
      <c r="B244" s="194"/>
      <c r="C244" s="194"/>
      <c r="D244" s="194"/>
      <c r="E244" s="194"/>
      <c r="F244" s="194"/>
      <c r="G244" s="194"/>
      <c r="H244" s="194"/>
      <c r="I244" s="194"/>
      <c r="J244" s="194"/>
      <c r="K244" s="194"/>
      <c r="L244" s="194"/>
      <c r="M244" s="195" t="s">
        <v>35</v>
      </c>
      <c r="N244" s="192" t="s">
        <v>36</v>
      </c>
      <c r="O244" s="189" t="s">
        <v>37</v>
      </c>
      <c r="P244" s="190"/>
      <c r="Q244" s="191"/>
      <c r="R244" s="196"/>
      <c r="S244" s="197"/>
    </row>
    <row r="245" spans="1:19" ht="94.5" customHeight="1" x14ac:dyDescent="0.25">
      <c r="A245" s="198"/>
      <c r="B245" s="198"/>
      <c r="C245" s="198"/>
      <c r="D245" s="198"/>
      <c r="E245" s="198"/>
      <c r="F245" s="198"/>
      <c r="G245" s="198"/>
      <c r="H245" s="198"/>
      <c r="I245" s="198"/>
      <c r="J245" s="198"/>
      <c r="K245" s="198"/>
      <c r="L245" s="198"/>
      <c r="M245" s="199"/>
      <c r="N245" s="200"/>
      <c r="O245" s="201" t="s">
        <v>38</v>
      </c>
      <c r="P245" s="202" t="s">
        <v>39</v>
      </c>
      <c r="Q245" s="203" t="s">
        <v>40</v>
      </c>
      <c r="R245" s="200"/>
      <c r="S245" s="197"/>
    </row>
    <row r="246" spans="1:19" s="241" customFormat="1" ht="60" x14ac:dyDescent="0.25">
      <c r="A246" s="204">
        <f t="shared" ref="A246:A253" si="24">A245+1</f>
        <v>1</v>
      </c>
      <c r="B246" s="204"/>
      <c r="C246" s="205" t="s">
        <v>219</v>
      </c>
      <c r="D246" s="205" t="s">
        <v>42</v>
      </c>
      <c r="E246" s="206" t="s">
        <v>52</v>
      </c>
      <c r="F246" s="205" t="s">
        <v>220</v>
      </c>
      <c r="G246" s="242" t="s">
        <v>221</v>
      </c>
      <c r="H246" s="208" t="s">
        <v>46</v>
      </c>
      <c r="I246" s="208">
        <v>89016</v>
      </c>
      <c r="J246" s="209">
        <f t="shared" ref="J246:J253" si="25">I246/72</f>
        <v>1236.3333333333333</v>
      </c>
      <c r="K246" s="210">
        <v>3.6</v>
      </c>
      <c r="L246" s="211">
        <f t="shared" ref="L246:L253" si="26">J246*K246</f>
        <v>4450.8</v>
      </c>
      <c r="M246" s="211"/>
      <c r="N246" s="211"/>
      <c r="O246" s="211"/>
      <c r="P246" s="210"/>
      <c r="Q246" s="211"/>
      <c r="R246" s="211">
        <f t="shared" ref="R246:R253" si="27">L246*10%</f>
        <v>445.08000000000004</v>
      </c>
      <c r="S246" s="212">
        <f t="shared" ref="S246:S253" si="28">R246+Q246+N246+M246+L246</f>
        <v>4895.88</v>
      </c>
    </row>
    <row r="247" spans="1:19" s="241" customFormat="1" ht="77.25" customHeight="1" x14ac:dyDescent="0.25">
      <c r="A247" s="204">
        <f t="shared" si="24"/>
        <v>2</v>
      </c>
      <c r="B247" s="204"/>
      <c r="C247" s="205" t="s">
        <v>202</v>
      </c>
      <c r="D247" s="205" t="s">
        <v>42</v>
      </c>
      <c r="E247" s="205" t="s">
        <v>48</v>
      </c>
      <c r="F247" s="205" t="s">
        <v>150</v>
      </c>
      <c r="G247" s="216" t="s">
        <v>151</v>
      </c>
      <c r="H247" s="208" t="s">
        <v>46</v>
      </c>
      <c r="I247" s="208">
        <v>84061</v>
      </c>
      <c r="J247" s="209">
        <f t="shared" si="25"/>
        <v>1167.5138888888889</v>
      </c>
      <c r="K247" s="210">
        <v>13.9</v>
      </c>
      <c r="L247" s="211">
        <f t="shared" si="26"/>
        <v>16228.443055555555</v>
      </c>
      <c r="M247" s="213">
        <v>4424</v>
      </c>
      <c r="N247" s="213"/>
      <c r="O247" s="213"/>
      <c r="P247" s="210"/>
      <c r="Q247" s="213"/>
      <c r="R247" s="211">
        <f t="shared" si="27"/>
        <v>1622.8443055555556</v>
      </c>
      <c r="S247" s="212">
        <f t="shared" si="28"/>
        <v>22275.28736111111</v>
      </c>
    </row>
    <row r="248" spans="1:19" ht="60" x14ac:dyDescent="0.25">
      <c r="A248" s="204">
        <f t="shared" si="24"/>
        <v>3</v>
      </c>
      <c r="B248" s="204"/>
      <c r="C248" s="205" t="s">
        <v>225</v>
      </c>
      <c r="D248" s="205" t="s">
        <v>42</v>
      </c>
      <c r="E248" s="205" t="s">
        <v>264</v>
      </c>
      <c r="F248" s="205" t="s">
        <v>265</v>
      </c>
      <c r="G248" s="207" t="s">
        <v>226</v>
      </c>
      <c r="H248" s="208" t="s">
        <v>46</v>
      </c>
      <c r="I248" s="208">
        <v>82468</v>
      </c>
      <c r="J248" s="209">
        <f t="shared" si="25"/>
        <v>1145.3888888888889</v>
      </c>
      <c r="K248" s="210">
        <v>16.2</v>
      </c>
      <c r="L248" s="211">
        <f t="shared" si="26"/>
        <v>18555.3</v>
      </c>
      <c r="M248" s="213"/>
      <c r="N248" s="213"/>
      <c r="O248" s="213"/>
      <c r="P248" s="210"/>
      <c r="Q248" s="213"/>
      <c r="R248" s="211">
        <f t="shared" si="27"/>
        <v>1855.53</v>
      </c>
      <c r="S248" s="212">
        <f t="shared" si="28"/>
        <v>20410.829999999998</v>
      </c>
    </row>
    <row r="249" spans="1:19" s="241" customFormat="1" ht="60" x14ac:dyDescent="0.25">
      <c r="A249" s="204">
        <f t="shared" si="24"/>
        <v>4</v>
      </c>
      <c r="B249" s="204"/>
      <c r="C249" s="205" t="s">
        <v>62</v>
      </c>
      <c r="D249" s="205" t="s">
        <v>42</v>
      </c>
      <c r="E249" s="205" t="s">
        <v>43</v>
      </c>
      <c r="F249" s="205" t="s">
        <v>206</v>
      </c>
      <c r="G249" s="207" t="s">
        <v>207</v>
      </c>
      <c r="H249" s="208" t="s">
        <v>46</v>
      </c>
      <c r="I249" s="208">
        <v>84061</v>
      </c>
      <c r="J249" s="209">
        <f t="shared" si="25"/>
        <v>1167.5138888888889</v>
      </c>
      <c r="K249" s="210">
        <v>2.2000000000000002</v>
      </c>
      <c r="L249" s="211">
        <f t="shared" si="26"/>
        <v>2568.530555555556</v>
      </c>
      <c r="M249" s="213"/>
      <c r="N249" s="213"/>
      <c r="O249" s="213"/>
      <c r="P249" s="210"/>
      <c r="Q249" s="213"/>
      <c r="R249" s="211">
        <f t="shared" si="27"/>
        <v>256.85305555555561</v>
      </c>
      <c r="S249" s="212">
        <f t="shared" si="28"/>
        <v>2825.3836111111118</v>
      </c>
    </row>
    <row r="250" spans="1:19" s="241" customFormat="1" ht="60" x14ac:dyDescent="0.25">
      <c r="A250" s="204">
        <f t="shared" si="24"/>
        <v>5</v>
      </c>
      <c r="B250" s="204"/>
      <c r="C250" s="205" t="s">
        <v>272</v>
      </c>
      <c r="D250" s="205" t="s">
        <v>42</v>
      </c>
      <c r="E250" s="206" t="s">
        <v>52</v>
      </c>
      <c r="F250" s="205" t="s">
        <v>287</v>
      </c>
      <c r="G250" s="207" t="s">
        <v>288</v>
      </c>
      <c r="H250" s="208" t="s">
        <v>46</v>
      </c>
      <c r="I250" s="208">
        <v>87246</v>
      </c>
      <c r="J250" s="209">
        <f t="shared" si="25"/>
        <v>1211.75</v>
      </c>
      <c r="K250" s="210">
        <v>14.2</v>
      </c>
      <c r="L250" s="211">
        <f t="shared" si="26"/>
        <v>17206.849999999999</v>
      </c>
      <c r="M250" s="211"/>
      <c r="N250" s="211"/>
      <c r="O250" s="211"/>
      <c r="P250" s="210"/>
      <c r="Q250" s="211"/>
      <c r="R250" s="211">
        <f t="shared" si="27"/>
        <v>1720.6849999999999</v>
      </c>
      <c r="S250" s="212">
        <f t="shared" si="28"/>
        <v>18927.535</v>
      </c>
    </row>
    <row r="251" spans="1:19" s="241" customFormat="1" ht="39" customHeight="1" x14ac:dyDescent="0.25">
      <c r="A251" s="204">
        <f t="shared" si="24"/>
        <v>6</v>
      </c>
      <c r="B251" s="205"/>
      <c r="C251" s="205" t="s">
        <v>333</v>
      </c>
      <c r="D251" s="205" t="s">
        <v>42</v>
      </c>
      <c r="E251" s="205" t="s">
        <v>109</v>
      </c>
      <c r="F251" s="205" t="s">
        <v>112</v>
      </c>
      <c r="G251" s="207" t="s">
        <v>70</v>
      </c>
      <c r="H251" s="208" t="s">
        <v>46</v>
      </c>
      <c r="I251" s="208">
        <v>93971</v>
      </c>
      <c r="J251" s="210">
        <f t="shared" si="25"/>
        <v>1305.1527777777778</v>
      </c>
      <c r="K251" s="210">
        <v>2</v>
      </c>
      <c r="L251" s="211">
        <f t="shared" si="26"/>
        <v>2610.3055555555557</v>
      </c>
      <c r="M251" s="211"/>
      <c r="N251" s="211"/>
      <c r="O251" s="211"/>
      <c r="P251" s="210"/>
      <c r="Q251" s="211"/>
      <c r="R251" s="211">
        <f t="shared" si="27"/>
        <v>261.03055555555557</v>
      </c>
      <c r="S251" s="212">
        <f t="shared" si="28"/>
        <v>2871.3361111111112</v>
      </c>
    </row>
    <row r="252" spans="1:19" ht="36.75" customHeight="1" x14ac:dyDescent="0.25">
      <c r="A252" s="204">
        <f t="shared" si="24"/>
        <v>7</v>
      </c>
      <c r="B252" s="204"/>
      <c r="C252" s="205" t="s">
        <v>62</v>
      </c>
      <c r="D252" s="205" t="s">
        <v>42</v>
      </c>
      <c r="E252" s="205" t="s">
        <v>94</v>
      </c>
      <c r="F252" s="205" t="s">
        <v>214</v>
      </c>
      <c r="G252" s="207" t="s">
        <v>70</v>
      </c>
      <c r="H252" s="208" t="s">
        <v>46</v>
      </c>
      <c r="I252" s="208">
        <v>93971</v>
      </c>
      <c r="J252" s="209">
        <f t="shared" si="25"/>
        <v>1305.1527777777778</v>
      </c>
      <c r="K252" s="222">
        <v>2.2000000000000002</v>
      </c>
      <c r="L252" s="211">
        <f t="shared" si="26"/>
        <v>2871.3361111111117</v>
      </c>
      <c r="M252" s="223"/>
      <c r="N252" s="223"/>
      <c r="O252" s="223"/>
      <c r="P252" s="222"/>
      <c r="Q252" s="223"/>
      <c r="R252" s="211">
        <f t="shared" si="27"/>
        <v>287.13361111111118</v>
      </c>
      <c r="S252" s="212">
        <f t="shared" si="28"/>
        <v>3158.469722222223</v>
      </c>
    </row>
    <row r="253" spans="1:19" ht="61.5" customHeight="1" thickBot="1" x14ac:dyDescent="0.3">
      <c r="A253" s="204">
        <f t="shared" si="24"/>
        <v>8</v>
      </c>
      <c r="B253" s="217"/>
      <c r="C253" s="218" t="s">
        <v>428</v>
      </c>
      <c r="D253" s="219" t="s">
        <v>42</v>
      </c>
      <c r="E253" s="218"/>
      <c r="F253" s="218"/>
      <c r="G253" s="220" t="s">
        <v>125</v>
      </c>
      <c r="H253" s="221" t="s">
        <v>46</v>
      </c>
      <c r="I253" s="221">
        <v>85653</v>
      </c>
      <c r="J253" s="209">
        <f t="shared" si="25"/>
        <v>1189.625</v>
      </c>
      <c r="K253" s="222">
        <v>10.199999999999999</v>
      </c>
      <c r="L253" s="211">
        <f t="shared" si="26"/>
        <v>12134.174999999999</v>
      </c>
      <c r="M253" s="223"/>
      <c r="N253" s="223"/>
      <c r="O253" s="223"/>
      <c r="P253" s="222"/>
      <c r="Q253" s="223"/>
      <c r="R253" s="211">
        <f t="shared" si="27"/>
        <v>1213.4175</v>
      </c>
      <c r="S253" s="212">
        <f t="shared" si="28"/>
        <v>13347.592499999999</v>
      </c>
    </row>
    <row r="254" spans="1:19" ht="15.75" thickBot="1" x14ac:dyDescent="0.3">
      <c r="A254" s="256" t="s">
        <v>126</v>
      </c>
      <c r="B254" s="257"/>
      <c r="C254" s="258"/>
      <c r="D254" s="258"/>
      <c r="E254" s="258"/>
      <c r="F254" s="258"/>
      <c r="G254" s="263"/>
      <c r="H254" s="263"/>
      <c r="I254" s="263"/>
      <c r="J254" s="264"/>
      <c r="K254" s="264">
        <f>SUM(K237:K253)</f>
        <v>64.500000000000014</v>
      </c>
      <c r="L254" s="265">
        <f>SUM(L237:L253)</f>
        <v>76625.740277777775</v>
      </c>
      <c r="M254" s="265">
        <f>SUM(M244:M253)</f>
        <v>4424</v>
      </c>
      <c r="N254" s="265"/>
      <c r="O254" s="265"/>
      <c r="P254" s="264"/>
      <c r="Q254" s="265"/>
      <c r="R254" s="265">
        <f>SUM(R243:R253)</f>
        <v>7662.5740277777786</v>
      </c>
      <c r="S254" s="266">
        <f>SUM(S243:S253)</f>
        <v>88712.314305555541</v>
      </c>
    </row>
    <row r="255" spans="1:19" x14ac:dyDescent="0.25">
      <c r="A255" s="237"/>
      <c r="B255" s="237"/>
      <c r="C255" s="237"/>
      <c r="D255" s="237"/>
      <c r="E255" s="237"/>
      <c r="F255" s="237"/>
    </row>
    <row r="256" spans="1:19" x14ac:dyDescent="0.25">
      <c r="A256" s="237"/>
      <c r="B256" s="237"/>
      <c r="C256" s="237"/>
      <c r="D256" s="237"/>
      <c r="E256" s="237"/>
      <c r="F256" s="237"/>
      <c r="R256" s="253">
        <f>R240/R239*100</f>
        <v>100</v>
      </c>
      <c r="S256" s="250">
        <f>S254*R256%</f>
        <v>88712.314305555541</v>
      </c>
    </row>
    <row r="257" spans="1:19" x14ac:dyDescent="0.25">
      <c r="A257" s="237"/>
      <c r="B257" s="237"/>
      <c r="C257" s="9" t="s">
        <v>127</v>
      </c>
      <c r="D257" s="9"/>
      <c r="E257" s="9"/>
      <c r="F257" s="9"/>
      <c r="G257" s="11"/>
      <c r="H257" s="11"/>
      <c r="I257" s="11"/>
      <c r="R257" s="268">
        <f>R241/R239*100</f>
        <v>0</v>
      </c>
      <c r="S257" s="250">
        <f>S254*R257%</f>
        <v>0</v>
      </c>
    </row>
    <row r="258" spans="1:19" x14ac:dyDescent="0.25">
      <c r="A258" s="237"/>
      <c r="B258" s="237"/>
      <c r="C258" s="9"/>
      <c r="D258" s="9"/>
      <c r="E258" s="9"/>
      <c r="F258" s="80"/>
      <c r="G258" s="81"/>
      <c r="H258" s="11"/>
      <c r="I258" s="11"/>
      <c r="R258" s="268">
        <f>SUM(R256:R257)</f>
        <v>100</v>
      </c>
      <c r="S258" s="250">
        <f>SUM(S256:S257)</f>
        <v>88712.314305555541</v>
      </c>
    </row>
    <row r="259" spans="1:19" x14ac:dyDescent="0.25">
      <c r="A259" s="237"/>
      <c r="B259" s="237"/>
      <c r="C259" s="9" t="s">
        <v>129</v>
      </c>
      <c r="D259" s="9"/>
      <c r="E259" s="9"/>
      <c r="F259" s="9"/>
      <c r="G259" s="82"/>
      <c r="H259" s="82"/>
      <c r="I259" s="11"/>
    </row>
    <row r="269" spans="1:19" x14ac:dyDescent="0.25">
      <c r="A269" s="1" t="s">
        <v>0</v>
      </c>
      <c r="B269" s="1"/>
      <c r="C269" s="1"/>
      <c r="D269" s="2"/>
      <c r="E269" s="127" t="s">
        <v>446</v>
      </c>
      <c r="F269" s="127"/>
      <c r="G269" s="127"/>
      <c r="H269" s="127"/>
      <c r="I269" s="127"/>
      <c r="J269" s="127"/>
      <c r="K269" s="127"/>
      <c r="L269" s="4"/>
      <c r="M269" s="5"/>
      <c r="N269" s="6" t="s">
        <v>2</v>
      </c>
      <c r="O269" s="6"/>
      <c r="P269" s="6"/>
      <c r="Q269" s="6"/>
      <c r="R269" s="6"/>
      <c r="S269" s="6"/>
    </row>
    <row r="270" spans="1:19" ht="28.5" customHeight="1" x14ac:dyDescent="0.25">
      <c r="A270" s="8" t="s">
        <v>3</v>
      </c>
      <c r="B270" s="8"/>
      <c r="C270" s="8"/>
      <c r="D270" s="2"/>
      <c r="E270" s="2"/>
      <c r="F270" s="9"/>
      <c r="G270" s="10"/>
      <c r="H270" s="11"/>
      <c r="I270" s="11"/>
      <c r="J270" s="5"/>
      <c r="K270" s="5"/>
      <c r="L270" s="4"/>
      <c r="N270" s="8" t="s">
        <v>4</v>
      </c>
      <c r="O270" s="8"/>
      <c r="P270" s="8"/>
      <c r="Q270" s="8"/>
      <c r="R270" s="8"/>
      <c r="S270" s="8"/>
    </row>
    <row r="271" spans="1:19" x14ac:dyDescent="0.25">
      <c r="A271" s="2"/>
      <c r="B271" s="2"/>
      <c r="C271" s="2"/>
      <c r="D271" s="2"/>
      <c r="E271" s="3" t="s">
        <v>5</v>
      </c>
      <c r="F271" s="3"/>
      <c r="G271" s="3"/>
      <c r="H271" s="3"/>
      <c r="I271" s="3"/>
      <c r="J271" s="3"/>
      <c r="K271" s="3"/>
      <c r="L271" s="3"/>
      <c r="M271" s="5"/>
      <c r="N271" s="13"/>
      <c r="O271" s="13"/>
      <c r="P271" s="13"/>
      <c r="Q271" s="14"/>
      <c r="R271" s="15"/>
      <c r="S271" s="16"/>
    </row>
    <row r="272" spans="1:19" x14ac:dyDescent="0.25">
      <c r="A272" s="3" t="s">
        <v>6</v>
      </c>
      <c r="B272" s="3"/>
      <c r="C272" s="3"/>
      <c r="D272" s="3"/>
      <c r="E272" s="2"/>
      <c r="F272" s="9" t="s">
        <v>7</v>
      </c>
      <c r="G272" s="9"/>
      <c r="H272" s="9"/>
      <c r="I272" s="9"/>
      <c r="J272" s="5"/>
      <c r="K272" s="5"/>
      <c r="L272" s="4"/>
      <c r="M272" s="5"/>
      <c r="N272" s="17" t="s">
        <v>8</v>
      </c>
      <c r="O272" s="17"/>
      <c r="P272" s="17"/>
      <c r="Q272" s="17"/>
      <c r="R272" s="17"/>
      <c r="S272" s="17"/>
    </row>
    <row r="273" spans="1:19" x14ac:dyDescent="0.25">
      <c r="A273" s="177"/>
      <c r="B273" s="177"/>
      <c r="C273" s="177"/>
      <c r="D273" s="177"/>
      <c r="E273" s="177"/>
      <c r="F273" s="177"/>
      <c r="G273" s="178"/>
      <c r="H273" s="178"/>
      <c r="I273" s="178"/>
      <c r="J273" s="179"/>
      <c r="K273" s="179"/>
      <c r="L273" s="180"/>
      <c r="M273" s="179"/>
      <c r="N273" s="181"/>
      <c r="O273" s="182"/>
      <c r="P273" s="181"/>
      <c r="Q273" s="181"/>
      <c r="R273" s="181"/>
      <c r="S273" s="180"/>
    </row>
    <row r="274" spans="1:19" x14ac:dyDescent="0.25">
      <c r="A274" s="177"/>
      <c r="B274" s="177"/>
      <c r="C274" s="177"/>
      <c r="D274" s="177"/>
      <c r="E274" s="177"/>
      <c r="F274" s="183" t="s">
        <v>9</v>
      </c>
      <c r="G274" s="177"/>
      <c r="H274" s="177"/>
      <c r="I274" s="177"/>
      <c r="J274" s="177"/>
      <c r="K274" s="179"/>
      <c r="L274" s="180"/>
      <c r="M274" s="179"/>
      <c r="N274" s="180" t="s">
        <v>10</v>
      </c>
      <c r="O274" s="179"/>
      <c r="P274" s="180"/>
      <c r="Q274" s="180"/>
      <c r="R274" s="180"/>
      <c r="S274" s="180"/>
    </row>
    <row r="275" spans="1:19" x14ac:dyDescent="0.25">
      <c r="A275" s="177"/>
      <c r="B275" s="177"/>
      <c r="C275" s="177"/>
      <c r="D275" s="177"/>
      <c r="E275" s="177"/>
      <c r="F275" s="177"/>
      <c r="G275" s="178"/>
      <c r="H275" s="178"/>
      <c r="I275" s="178"/>
      <c r="J275" s="179"/>
      <c r="K275" s="179"/>
      <c r="L275" s="180"/>
      <c r="M275" s="179"/>
      <c r="N275" s="180" t="s">
        <v>11</v>
      </c>
      <c r="O275" s="179"/>
      <c r="P275" s="180"/>
      <c r="Q275" s="180"/>
      <c r="R275" s="184" t="s">
        <v>438</v>
      </c>
      <c r="S275" s="180"/>
    </row>
    <row r="276" spans="1:19" x14ac:dyDescent="0.25">
      <c r="A276" s="177"/>
      <c r="B276" s="177"/>
      <c r="C276" s="177"/>
      <c r="D276" s="177"/>
      <c r="E276" s="177"/>
      <c r="F276" s="177"/>
      <c r="G276" s="178"/>
      <c r="H276" s="178"/>
      <c r="I276" s="178"/>
      <c r="J276" s="179"/>
      <c r="K276" s="179"/>
      <c r="L276" s="180"/>
      <c r="M276" s="179"/>
      <c r="N276" s="285" t="s">
        <v>447</v>
      </c>
      <c r="O276" s="285"/>
      <c r="P276" s="285"/>
      <c r="Q276" s="285"/>
      <c r="R276" s="285"/>
      <c r="S276" s="285"/>
    </row>
    <row r="277" spans="1:19" ht="48" customHeight="1" x14ac:dyDescent="0.25">
      <c r="A277" s="177"/>
      <c r="B277" s="177"/>
      <c r="C277" s="177"/>
      <c r="D277" s="177"/>
      <c r="E277" s="177"/>
      <c r="F277" s="177"/>
      <c r="G277" s="178"/>
      <c r="H277" s="178"/>
      <c r="I277" s="178"/>
      <c r="J277" s="179"/>
      <c r="K277" s="179"/>
      <c r="L277" s="180"/>
      <c r="M277" s="179"/>
      <c r="N277" s="285"/>
      <c r="O277" s="285"/>
      <c r="P277" s="285"/>
      <c r="Q277" s="285"/>
      <c r="R277" s="285"/>
      <c r="S277" s="285"/>
    </row>
    <row r="278" spans="1:19" x14ac:dyDescent="0.25">
      <c r="A278" s="177"/>
      <c r="B278" s="177"/>
      <c r="C278" s="177"/>
      <c r="D278" s="177"/>
      <c r="E278" s="177"/>
      <c r="F278" s="177"/>
      <c r="G278" s="178"/>
      <c r="H278" s="178"/>
      <c r="I278" s="178"/>
      <c r="J278" s="179"/>
      <c r="K278" s="179"/>
      <c r="L278" s="180"/>
      <c r="M278" s="179"/>
      <c r="N278" s="185" t="s">
        <v>14</v>
      </c>
      <c r="O278" s="185"/>
      <c r="P278" s="185"/>
      <c r="Q278" s="185"/>
      <c r="R278" s="186">
        <v>1</v>
      </c>
      <c r="S278" s="180"/>
    </row>
    <row r="279" spans="1:19" x14ac:dyDescent="0.25">
      <c r="A279" s="177"/>
      <c r="B279" s="177"/>
      <c r="C279" s="177"/>
      <c r="D279" s="177"/>
      <c r="E279" s="177"/>
      <c r="F279" s="177"/>
      <c r="G279" s="178"/>
      <c r="H279" s="178"/>
      <c r="I279" s="178"/>
      <c r="J279" s="179"/>
      <c r="K279" s="179"/>
      <c r="L279" s="180"/>
      <c r="M279" s="179"/>
      <c r="N279" s="180" t="s">
        <v>15</v>
      </c>
      <c r="O279" s="179"/>
      <c r="P279" s="180"/>
      <c r="Q279" s="180"/>
      <c r="R279" s="187">
        <v>1</v>
      </c>
      <c r="S279" s="180"/>
    </row>
    <row r="280" spans="1:19" x14ac:dyDescent="0.25">
      <c r="A280" s="177"/>
      <c r="B280" s="177"/>
      <c r="C280" s="177"/>
      <c r="D280" s="177"/>
      <c r="E280" s="177"/>
      <c r="F280" s="177"/>
      <c r="G280" s="178"/>
      <c r="H280" s="178"/>
      <c r="I280" s="178"/>
      <c r="J280" s="179"/>
      <c r="K280" s="179"/>
      <c r="L280" s="180"/>
      <c r="M280" s="179"/>
      <c r="N280" s="180" t="s">
        <v>16</v>
      </c>
      <c r="O280" s="179"/>
      <c r="P280" s="180"/>
      <c r="Q280" s="180"/>
      <c r="R280" s="184">
        <v>25</v>
      </c>
      <c r="S280" s="180"/>
    </row>
    <row r="281" spans="1:19" x14ac:dyDescent="0.25">
      <c r="A281" s="177"/>
      <c r="B281" s="177"/>
      <c r="C281" s="177"/>
      <c r="D281" s="177"/>
      <c r="E281" s="177"/>
      <c r="F281" s="177"/>
      <c r="G281" s="178"/>
      <c r="H281" s="178"/>
      <c r="I281" s="178"/>
      <c r="J281" s="179"/>
      <c r="K281" s="179"/>
      <c r="L281" s="180"/>
      <c r="M281" s="179"/>
      <c r="N281" s="180" t="s">
        <v>17</v>
      </c>
      <c r="O281" s="179"/>
      <c r="P281" s="180"/>
      <c r="Q281" s="180"/>
      <c r="R281" s="184">
        <v>25</v>
      </c>
      <c r="S281" s="180"/>
    </row>
    <row r="282" spans="1:19" x14ac:dyDescent="0.25">
      <c r="A282" s="177"/>
      <c r="B282" s="177"/>
      <c r="C282" s="177"/>
      <c r="D282" s="177"/>
      <c r="E282" s="177"/>
      <c r="F282" s="177"/>
      <c r="G282" s="178"/>
      <c r="H282" s="178"/>
      <c r="I282" s="178"/>
      <c r="J282" s="179"/>
      <c r="K282" s="179"/>
      <c r="L282" s="180"/>
      <c r="M282" s="179"/>
      <c r="N282" s="180" t="s">
        <v>18</v>
      </c>
      <c r="O282" s="179"/>
      <c r="P282" s="180"/>
      <c r="Q282" s="180"/>
      <c r="R282" s="184">
        <v>0</v>
      </c>
      <c r="S282" s="180"/>
    </row>
    <row r="283" spans="1:19" x14ac:dyDescent="0.25">
      <c r="A283" s="177"/>
      <c r="B283" s="177"/>
      <c r="C283" s="177"/>
      <c r="D283" s="177"/>
      <c r="E283" s="177"/>
      <c r="F283" s="177"/>
      <c r="G283" s="178"/>
      <c r="H283" s="178"/>
      <c r="I283" s="178"/>
      <c r="J283" s="179"/>
      <c r="K283" s="179"/>
      <c r="L283" s="180"/>
      <c r="M283" s="179"/>
      <c r="N283" s="180" t="s">
        <v>19</v>
      </c>
      <c r="O283" s="179"/>
      <c r="P283" s="180"/>
      <c r="Q283" s="180"/>
      <c r="R283" s="184">
        <v>1982</v>
      </c>
      <c r="S283" s="180"/>
    </row>
    <row r="284" spans="1:19" ht="12.75" customHeight="1" x14ac:dyDescent="0.25">
      <c r="A284" s="188" t="s">
        <v>20</v>
      </c>
      <c r="B284" s="188" t="s">
        <v>21</v>
      </c>
      <c r="C284" s="188" t="s">
        <v>22</v>
      </c>
      <c r="D284" s="188" t="s">
        <v>23</v>
      </c>
      <c r="E284" s="188" t="s">
        <v>24</v>
      </c>
      <c r="F284" s="188" t="s">
        <v>25</v>
      </c>
      <c r="G284" s="188" t="s">
        <v>26</v>
      </c>
      <c r="H284" s="188" t="s">
        <v>27</v>
      </c>
      <c r="I284" s="188" t="s">
        <v>28</v>
      </c>
      <c r="J284" s="188" t="s">
        <v>29</v>
      </c>
      <c r="K284" s="188" t="s">
        <v>30</v>
      </c>
      <c r="L284" s="188" t="s">
        <v>31</v>
      </c>
      <c r="M284" s="189" t="s">
        <v>32</v>
      </c>
      <c r="N284" s="190"/>
      <c r="O284" s="190"/>
      <c r="P284" s="190"/>
      <c r="Q284" s="191"/>
      <c r="R284" s="192" t="s">
        <v>33</v>
      </c>
      <c r="S284" s="193" t="s">
        <v>34</v>
      </c>
    </row>
    <row r="285" spans="1:19" x14ac:dyDescent="0.25">
      <c r="A285" s="194"/>
      <c r="B285" s="194"/>
      <c r="C285" s="194"/>
      <c r="D285" s="194"/>
      <c r="E285" s="194"/>
      <c r="F285" s="194"/>
      <c r="G285" s="194"/>
      <c r="H285" s="194"/>
      <c r="I285" s="194"/>
      <c r="J285" s="194"/>
      <c r="K285" s="194"/>
      <c r="L285" s="194"/>
      <c r="M285" s="195" t="s">
        <v>35</v>
      </c>
      <c r="N285" s="192" t="s">
        <v>36</v>
      </c>
      <c r="O285" s="189" t="s">
        <v>37</v>
      </c>
      <c r="P285" s="190"/>
      <c r="Q285" s="191"/>
      <c r="R285" s="196"/>
      <c r="S285" s="197"/>
    </row>
    <row r="286" spans="1:19" ht="97.5" customHeight="1" x14ac:dyDescent="0.25">
      <c r="A286" s="198"/>
      <c r="B286" s="198"/>
      <c r="C286" s="198"/>
      <c r="D286" s="198"/>
      <c r="E286" s="198"/>
      <c r="F286" s="198"/>
      <c r="G286" s="198"/>
      <c r="H286" s="198"/>
      <c r="I286" s="198"/>
      <c r="J286" s="198"/>
      <c r="K286" s="198"/>
      <c r="L286" s="198"/>
      <c r="M286" s="199"/>
      <c r="N286" s="200"/>
      <c r="O286" s="201" t="s">
        <v>38</v>
      </c>
      <c r="P286" s="202" t="s">
        <v>39</v>
      </c>
      <c r="Q286" s="203" t="s">
        <v>40</v>
      </c>
      <c r="R286" s="200"/>
      <c r="S286" s="197"/>
    </row>
    <row r="287" spans="1:19" s="241" customFormat="1" ht="36" x14ac:dyDescent="0.25">
      <c r="A287" s="204">
        <v>1</v>
      </c>
      <c r="B287" s="204"/>
      <c r="C287" s="205" t="s">
        <v>47</v>
      </c>
      <c r="D287" s="205" t="s">
        <v>42</v>
      </c>
      <c r="E287" s="205" t="s">
        <v>48</v>
      </c>
      <c r="F287" s="205" t="s">
        <v>49</v>
      </c>
      <c r="G287" s="207" t="s">
        <v>50</v>
      </c>
      <c r="H287" s="208" t="s">
        <v>46</v>
      </c>
      <c r="I287" s="208">
        <v>90609</v>
      </c>
      <c r="J287" s="209">
        <f t="shared" ref="J287:J307" si="29">I287/72</f>
        <v>1258.4583333333333</v>
      </c>
      <c r="K287" s="210">
        <v>14.7</v>
      </c>
      <c r="L287" s="211">
        <f t="shared" ref="L287:L307" si="30">J287*K287</f>
        <v>18499.337499999998</v>
      </c>
      <c r="M287" s="211">
        <v>4424</v>
      </c>
      <c r="N287" s="211"/>
      <c r="O287" s="211">
        <v>20</v>
      </c>
      <c r="P287" s="210">
        <v>14.7</v>
      </c>
      <c r="Q287" s="211">
        <f>17697*20%/72*P287</f>
        <v>722.62749999999994</v>
      </c>
      <c r="R287" s="211">
        <f t="shared" ref="R287:R307" si="31">L287*10%</f>
        <v>1849.9337499999999</v>
      </c>
      <c r="S287" s="212">
        <f t="shared" ref="S287:S307" si="32">R287+Q287+N287+M287+L287</f>
        <v>25495.898749999997</v>
      </c>
    </row>
    <row r="288" spans="1:19" s="241" customFormat="1" ht="62.25" customHeight="1" x14ac:dyDescent="0.25">
      <c r="A288" s="204">
        <f t="shared" ref="A288:A307" si="33">A287+1</f>
        <v>2</v>
      </c>
      <c r="B288" s="204"/>
      <c r="C288" s="205" t="s">
        <v>105</v>
      </c>
      <c r="D288" s="205" t="s">
        <v>42</v>
      </c>
      <c r="E288" s="205" t="s">
        <v>43</v>
      </c>
      <c r="F288" s="205" t="s">
        <v>258</v>
      </c>
      <c r="G288" s="207" t="s">
        <v>259</v>
      </c>
      <c r="H288" s="208" t="s">
        <v>46</v>
      </c>
      <c r="I288" s="208">
        <v>92201</v>
      </c>
      <c r="J288" s="209">
        <f t="shared" si="29"/>
        <v>1280.5694444444443</v>
      </c>
      <c r="K288" s="210">
        <v>7.8</v>
      </c>
      <c r="L288" s="211">
        <f t="shared" si="30"/>
        <v>9988.4416666666657</v>
      </c>
      <c r="M288" s="213"/>
      <c r="N288" s="213"/>
      <c r="O288" s="213"/>
      <c r="P288" s="210"/>
      <c r="Q288" s="213"/>
      <c r="R288" s="211">
        <f t="shared" si="31"/>
        <v>998.84416666666664</v>
      </c>
      <c r="S288" s="212">
        <f t="shared" si="32"/>
        <v>10987.285833333332</v>
      </c>
    </row>
    <row r="289" spans="1:19" s="241" customFormat="1" ht="66" customHeight="1" x14ac:dyDescent="0.25">
      <c r="A289" s="204">
        <f t="shared" si="33"/>
        <v>3</v>
      </c>
      <c r="B289" s="204"/>
      <c r="C289" s="205" t="s">
        <v>55</v>
      </c>
      <c r="D289" s="205" t="s">
        <v>42</v>
      </c>
      <c r="E289" s="205" t="s">
        <v>56</v>
      </c>
      <c r="F289" s="205" t="s">
        <v>57</v>
      </c>
      <c r="G289" s="207" t="s">
        <v>58</v>
      </c>
      <c r="H289" s="208" t="s">
        <v>46</v>
      </c>
      <c r="I289" s="208">
        <v>82468</v>
      </c>
      <c r="J289" s="209">
        <f t="shared" si="29"/>
        <v>1145.3888888888889</v>
      </c>
      <c r="K289" s="210">
        <v>16.600000000000001</v>
      </c>
      <c r="L289" s="211">
        <f t="shared" si="30"/>
        <v>19013.455555555556</v>
      </c>
      <c r="M289" s="211"/>
      <c r="N289" s="211"/>
      <c r="O289" s="211">
        <v>25</v>
      </c>
      <c r="P289" s="210">
        <v>16.600000000000001</v>
      </c>
      <c r="Q289" s="211">
        <f>17697*25%/72*P289</f>
        <v>1020.0354166666667</v>
      </c>
      <c r="R289" s="211">
        <f t="shared" si="31"/>
        <v>1901.3455555555556</v>
      </c>
      <c r="S289" s="212">
        <f t="shared" si="32"/>
        <v>21934.836527777778</v>
      </c>
    </row>
    <row r="290" spans="1:19" ht="60" x14ac:dyDescent="0.25">
      <c r="A290" s="204">
        <f t="shared" si="33"/>
        <v>4</v>
      </c>
      <c r="B290" s="204"/>
      <c r="C290" s="205" t="s">
        <v>59</v>
      </c>
      <c r="D290" s="205" t="s">
        <v>42</v>
      </c>
      <c r="E290" s="205" t="s">
        <v>43</v>
      </c>
      <c r="F290" s="205" t="s">
        <v>60</v>
      </c>
      <c r="G290" s="207" t="s">
        <v>61</v>
      </c>
      <c r="H290" s="208" t="s">
        <v>46</v>
      </c>
      <c r="I290" s="208">
        <v>89016</v>
      </c>
      <c r="J290" s="209">
        <f t="shared" si="29"/>
        <v>1236.3333333333333</v>
      </c>
      <c r="K290" s="214">
        <v>7.8</v>
      </c>
      <c r="L290" s="211">
        <f t="shared" si="30"/>
        <v>9643.4</v>
      </c>
      <c r="M290" s="215"/>
      <c r="N290" s="215"/>
      <c r="O290" s="211">
        <v>20</v>
      </c>
      <c r="P290" s="210">
        <v>7.8</v>
      </c>
      <c r="Q290" s="211">
        <f>17697*20%/72*P290</f>
        <v>383.435</v>
      </c>
      <c r="R290" s="211">
        <f t="shared" si="31"/>
        <v>964.34</v>
      </c>
      <c r="S290" s="212">
        <f t="shared" si="32"/>
        <v>10991.174999999999</v>
      </c>
    </row>
    <row r="291" spans="1:19" ht="60" x14ac:dyDescent="0.25">
      <c r="A291" s="204">
        <f t="shared" si="33"/>
        <v>5</v>
      </c>
      <c r="B291" s="205"/>
      <c r="C291" s="205" t="s">
        <v>93</v>
      </c>
      <c r="D291" s="205" t="s">
        <v>42</v>
      </c>
      <c r="E291" s="206" t="s">
        <v>52</v>
      </c>
      <c r="F291" s="205" t="s">
        <v>407</v>
      </c>
      <c r="G291" s="207" t="s">
        <v>408</v>
      </c>
      <c r="H291" s="208" t="s">
        <v>46</v>
      </c>
      <c r="I291" s="208">
        <v>87246</v>
      </c>
      <c r="J291" s="209">
        <f t="shared" si="29"/>
        <v>1211.75</v>
      </c>
      <c r="K291" s="210">
        <v>4.4000000000000004</v>
      </c>
      <c r="L291" s="211">
        <f t="shared" si="30"/>
        <v>5331.7000000000007</v>
      </c>
      <c r="M291" s="211"/>
      <c r="N291" s="211"/>
      <c r="O291" s="211"/>
      <c r="P291" s="210"/>
      <c r="Q291" s="211"/>
      <c r="R291" s="211">
        <f t="shared" si="31"/>
        <v>533.17000000000007</v>
      </c>
      <c r="S291" s="212">
        <f t="shared" si="32"/>
        <v>5864.8700000000008</v>
      </c>
    </row>
    <row r="292" spans="1:19" s="241" customFormat="1" ht="73.5" customHeight="1" x14ac:dyDescent="0.25">
      <c r="A292" s="204">
        <f t="shared" si="33"/>
        <v>6</v>
      </c>
      <c r="B292" s="205"/>
      <c r="C292" s="205" t="s">
        <v>71</v>
      </c>
      <c r="D292" s="205" t="s">
        <v>42</v>
      </c>
      <c r="E292" s="206" t="s">
        <v>52</v>
      </c>
      <c r="F292" s="205" t="s">
        <v>72</v>
      </c>
      <c r="G292" s="207" t="s">
        <v>73</v>
      </c>
      <c r="H292" s="208" t="s">
        <v>46</v>
      </c>
      <c r="I292" s="208">
        <v>82468</v>
      </c>
      <c r="J292" s="209">
        <f t="shared" si="29"/>
        <v>1145.3888888888889</v>
      </c>
      <c r="K292" s="210">
        <v>7.8</v>
      </c>
      <c r="L292" s="211">
        <f t="shared" si="30"/>
        <v>8934.0333333333328</v>
      </c>
      <c r="M292" s="211"/>
      <c r="N292" s="211"/>
      <c r="O292" s="211">
        <v>20</v>
      </c>
      <c r="P292" s="210">
        <v>7.8</v>
      </c>
      <c r="Q292" s="211">
        <f>17697*20%/72*P292</f>
        <v>383.435</v>
      </c>
      <c r="R292" s="211">
        <f t="shared" si="31"/>
        <v>893.40333333333331</v>
      </c>
      <c r="S292" s="212">
        <f t="shared" si="32"/>
        <v>10210.871666666666</v>
      </c>
    </row>
    <row r="293" spans="1:19" s="241" customFormat="1" ht="60" x14ac:dyDescent="0.25">
      <c r="A293" s="204">
        <f t="shared" si="33"/>
        <v>7</v>
      </c>
      <c r="B293" s="204"/>
      <c r="C293" s="205" t="s">
        <v>51</v>
      </c>
      <c r="D293" s="205" t="s">
        <v>42</v>
      </c>
      <c r="E293" s="206" t="s">
        <v>52</v>
      </c>
      <c r="F293" s="205" t="s">
        <v>76</v>
      </c>
      <c r="G293" s="216" t="s">
        <v>77</v>
      </c>
      <c r="H293" s="208" t="s">
        <v>46</v>
      </c>
      <c r="I293" s="208">
        <v>92201</v>
      </c>
      <c r="J293" s="209">
        <f t="shared" si="29"/>
        <v>1280.5694444444443</v>
      </c>
      <c r="K293" s="210">
        <v>17.5</v>
      </c>
      <c r="L293" s="211">
        <f t="shared" si="30"/>
        <v>22409.965277777777</v>
      </c>
      <c r="M293" s="211"/>
      <c r="N293" s="211"/>
      <c r="O293" s="211">
        <v>25</v>
      </c>
      <c r="P293" s="210">
        <v>17.5</v>
      </c>
      <c r="Q293" s="211">
        <f>17697*25%/72*P293</f>
        <v>1075.3385416666665</v>
      </c>
      <c r="R293" s="211">
        <f t="shared" si="31"/>
        <v>2240.9965277777778</v>
      </c>
      <c r="S293" s="212">
        <f t="shared" si="32"/>
        <v>25726.300347222223</v>
      </c>
    </row>
    <row r="294" spans="1:19" ht="51" customHeight="1" x14ac:dyDescent="0.25">
      <c r="A294" s="204">
        <f t="shared" si="33"/>
        <v>8</v>
      </c>
      <c r="B294" s="204"/>
      <c r="C294" s="205" t="s">
        <v>78</v>
      </c>
      <c r="D294" s="205" t="s">
        <v>42</v>
      </c>
      <c r="E294" s="205" t="s">
        <v>79</v>
      </c>
      <c r="F294" s="205" t="s">
        <v>80</v>
      </c>
      <c r="G294" s="207" t="s">
        <v>81</v>
      </c>
      <c r="H294" s="208" t="s">
        <v>46</v>
      </c>
      <c r="I294" s="208">
        <v>84061</v>
      </c>
      <c r="J294" s="209">
        <f t="shared" si="29"/>
        <v>1167.5138888888889</v>
      </c>
      <c r="K294" s="210">
        <v>6.4</v>
      </c>
      <c r="L294" s="211">
        <f t="shared" si="30"/>
        <v>7472.0888888888894</v>
      </c>
      <c r="M294" s="211"/>
      <c r="N294" s="211"/>
      <c r="O294" s="211"/>
      <c r="P294" s="210"/>
      <c r="Q294" s="211"/>
      <c r="R294" s="211">
        <f t="shared" si="31"/>
        <v>747.20888888888896</v>
      </c>
      <c r="S294" s="212">
        <f t="shared" si="32"/>
        <v>8219.2977777777778</v>
      </c>
    </row>
    <row r="295" spans="1:19" s="241" customFormat="1" ht="62.25" customHeight="1" x14ac:dyDescent="0.25">
      <c r="A295" s="204">
        <f t="shared" si="33"/>
        <v>9</v>
      </c>
      <c r="B295" s="204"/>
      <c r="C295" s="205" t="s">
        <v>82</v>
      </c>
      <c r="D295" s="205" t="s">
        <v>42</v>
      </c>
      <c r="E295" s="205" t="s">
        <v>43</v>
      </c>
      <c r="F295" s="205" t="s">
        <v>83</v>
      </c>
      <c r="G295" s="207" t="s">
        <v>84</v>
      </c>
      <c r="H295" s="208" t="s">
        <v>46</v>
      </c>
      <c r="I295" s="208">
        <v>85653</v>
      </c>
      <c r="J295" s="209">
        <f t="shared" si="29"/>
        <v>1189.625</v>
      </c>
      <c r="K295" s="210">
        <v>15.2</v>
      </c>
      <c r="L295" s="211">
        <f t="shared" si="30"/>
        <v>18082.3</v>
      </c>
      <c r="M295" s="211"/>
      <c r="N295" s="211"/>
      <c r="O295" s="211"/>
      <c r="P295" s="210"/>
      <c r="Q295" s="211"/>
      <c r="R295" s="211">
        <f t="shared" si="31"/>
        <v>1808.23</v>
      </c>
      <c r="S295" s="212">
        <f t="shared" si="32"/>
        <v>19890.53</v>
      </c>
    </row>
    <row r="296" spans="1:19" ht="73.5" customHeight="1" x14ac:dyDescent="0.25">
      <c r="A296" s="204">
        <f t="shared" si="33"/>
        <v>10</v>
      </c>
      <c r="B296" s="204"/>
      <c r="C296" s="205" t="s">
        <v>85</v>
      </c>
      <c r="D296" s="205" t="s">
        <v>42</v>
      </c>
      <c r="E296" s="206" t="s">
        <v>52</v>
      </c>
      <c r="F296" s="205" t="s">
        <v>433</v>
      </c>
      <c r="G296" s="207" t="s">
        <v>434</v>
      </c>
      <c r="H296" s="208" t="s">
        <v>46</v>
      </c>
      <c r="I296" s="208">
        <v>89016</v>
      </c>
      <c r="J296" s="209">
        <f t="shared" si="29"/>
        <v>1236.3333333333333</v>
      </c>
      <c r="K296" s="210">
        <v>19.2</v>
      </c>
      <c r="L296" s="211">
        <f t="shared" si="30"/>
        <v>23737.599999999999</v>
      </c>
      <c r="M296" s="213"/>
      <c r="N296" s="213"/>
      <c r="O296" s="211">
        <v>20</v>
      </c>
      <c r="P296" s="210">
        <v>19.2</v>
      </c>
      <c r="Q296" s="211">
        <f>17697*20%/72*P296</f>
        <v>943.83999999999992</v>
      </c>
      <c r="R296" s="211">
        <f t="shared" si="31"/>
        <v>2373.7599999999998</v>
      </c>
      <c r="S296" s="212">
        <f t="shared" si="32"/>
        <v>27055.199999999997</v>
      </c>
    </row>
    <row r="297" spans="1:19" s="241" customFormat="1" ht="39" customHeight="1" x14ac:dyDescent="0.25">
      <c r="A297" s="204">
        <f t="shared" si="33"/>
        <v>11</v>
      </c>
      <c r="B297" s="204"/>
      <c r="C297" s="205" t="s">
        <v>51</v>
      </c>
      <c r="D297" s="205" t="s">
        <v>42</v>
      </c>
      <c r="E297" s="206" t="s">
        <v>74</v>
      </c>
      <c r="F297" s="205" t="s">
        <v>316</v>
      </c>
      <c r="G297" s="243" t="s">
        <v>317</v>
      </c>
      <c r="H297" s="208" t="s">
        <v>46</v>
      </c>
      <c r="I297" s="208">
        <v>87246</v>
      </c>
      <c r="J297" s="209">
        <f t="shared" si="29"/>
        <v>1211.75</v>
      </c>
      <c r="K297" s="210">
        <v>8.6999999999999993</v>
      </c>
      <c r="L297" s="211">
        <f t="shared" si="30"/>
        <v>10542.224999999999</v>
      </c>
      <c r="M297" s="211"/>
      <c r="N297" s="211"/>
      <c r="O297" s="211">
        <v>25</v>
      </c>
      <c r="P297" s="210">
        <v>8.6999999999999993</v>
      </c>
      <c r="Q297" s="211">
        <f>17697*25%/72*P297</f>
        <v>534.59687499999995</v>
      </c>
      <c r="R297" s="211">
        <f t="shared" si="31"/>
        <v>1054.2224999999999</v>
      </c>
      <c r="S297" s="212">
        <f t="shared" si="32"/>
        <v>12131.044374999998</v>
      </c>
    </row>
    <row r="298" spans="1:19" s="241" customFormat="1" ht="62.25" customHeight="1" x14ac:dyDescent="0.25">
      <c r="A298" s="204">
        <f t="shared" si="33"/>
        <v>12</v>
      </c>
      <c r="B298" s="204"/>
      <c r="C298" s="205" t="s">
        <v>96</v>
      </c>
      <c r="D298" s="205" t="s">
        <v>42</v>
      </c>
      <c r="E298" s="205" t="s">
        <v>97</v>
      </c>
      <c r="F298" s="205" t="s">
        <v>98</v>
      </c>
      <c r="G298" s="207" t="s">
        <v>70</v>
      </c>
      <c r="H298" s="208" t="s">
        <v>46</v>
      </c>
      <c r="I298" s="208">
        <v>93971</v>
      </c>
      <c r="J298" s="209">
        <f t="shared" si="29"/>
        <v>1305.1527777777778</v>
      </c>
      <c r="K298" s="210">
        <v>10.4</v>
      </c>
      <c r="L298" s="211">
        <f t="shared" si="30"/>
        <v>13573.588888888889</v>
      </c>
      <c r="M298" s="211"/>
      <c r="N298" s="211"/>
      <c r="O298" s="211">
        <v>20</v>
      </c>
      <c r="P298" s="210">
        <v>10.4</v>
      </c>
      <c r="Q298" s="211">
        <f>17697*20%/72*P298</f>
        <v>511.24666666666667</v>
      </c>
      <c r="R298" s="211">
        <f t="shared" si="31"/>
        <v>1357.3588888888889</v>
      </c>
      <c r="S298" s="212">
        <f t="shared" si="32"/>
        <v>15442.194444444445</v>
      </c>
    </row>
    <row r="299" spans="1:19" s="241" customFormat="1" ht="85.5" customHeight="1" x14ac:dyDescent="0.25">
      <c r="A299" s="204">
        <f t="shared" si="33"/>
        <v>13</v>
      </c>
      <c r="B299" s="204"/>
      <c r="C299" s="205" t="s">
        <v>82</v>
      </c>
      <c r="D299" s="205" t="s">
        <v>42</v>
      </c>
      <c r="E299" s="205" t="s">
        <v>102</v>
      </c>
      <c r="F299" s="205" t="s">
        <v>103</v>
      </c>
      <c r="G299" s="207" t="s">
        <v>104</v>
      </c>
      <c r="H299" s="208" t="s">
        <v>46</v>
      </c>
      <c r="I299" s="208">
        <v>77867</v>
      </c>
      <c r="J299" s="209">
        <f t="shared" si="29"/>
        <v>1081.4861111111111</v>
      </c>
      <c r="K299" s="210">
        <v>15.2</v>
      </c>
      <c r="L299" s="211">
        <f t="shared" si="30"/>
        <v>16438.588888888888</v>
      </c>
      <c r="M299" s="213"/>
      <c r="N299" s="213"/>
      <c r="O299" s="213"/>
      <c r="P299" s="210"/>
      <c r="Q299" s="213"/>
      <c r="R299" s="211">
        <f t="shared" si="31"/>
        <v>1643.8588888888889</v>
      </c>
      <c r="S299" s="212">
        <f t="shared" si="32"/>
        <v>18082.447777777776</v>
      </c>
    </row>
    <row r="300" spans="1:19" ht="39" customHeight="1" x14ac:dyDescent="0.25">
      <c r="A300" s="204">
        <f t="shared" si="33"/>
        <v>14</v>
      </c>
      <c r="B300" s="204"/>
      <c r="C300" s="205" t="s">
        <v>108</v>
      </c>
      <c r="D300" s="205" t="s">
        <v>42</v>
      </c>
      <c r="E300" s="205" t="s">
        <v>109</v>
      </c>
      <c r="F300" s="205" t="s">
        <v>110</v>
      </c>
      <c r="G300" s="207" t="s">
        <v>70</v>
      </c>
      <c r="H300" s="208" t="s">
        <v>46</v>
      </c>
      <c r="I300" s="208">
        <v>93971</v>
      </c>
      <c r="J300" s="209">
        <f t="shared" si="29"/>
        <v>1305.1527777777778</v>
      </c>
      <c r="K300" s="210">
        <v>4</v>
      </c>
      <c r="L300" s="211">
        <f t="shared" si="30"/>
        <v>5220.6111111111113</v>
      </c>
      <c r="M300" s="211"/>
      <c r="N300" s="211"/>
      <c r="O300" s="211">
        <v>20</v>
      </c>
      <c r="P300" s="210">
        <v>4</v>
      </c>
      <c r="Q300" s="211">
        <f>17697*20%/72*P300</f>
        <v>196.63333333333333</v>
      </c>
      <c r="R300" s="211">
        <f t="shared" si="31"/>
        <v>522.06111111111113</v>
      </c>
      <c r="S300" s="212">
        <f t="shared" si="32"/>
        <v>5939.3055555555557</v>
      </c>
    </row>
    <row r="301" spans="1:19" s="241" customFormat="1" ht="39.75" customHeight="1" x14ac:dyDescent="0.25">
      <c r="A301" s="204">
        <f t="shared" si="33"/>
        <v>15</v>
      </c>
      <c r="B301" s="205"/>
      <c r="C301" s="205" t="s">
        <v>333</v>
      </c>
      <c r="D301" s="205" t="s">
        <v>42</v>
      </c>
      <c r="E301" s="205" t="s">
        <v>109</v>
      </c>
      <c r="F301" s="205" t="s">
        <v>112</v>
      </c>
      <c r="G301" s="207" t="s">
        <v>70</v>
      </c>
      <c r="H301" s="208" t="s">
        <v>46</v>
      </c>
      <c r="I301" s="208">
        <v>93971</v>
      </c>
      <c r="J301" s="210">
        <f t="shared" si="29"/>
        <v>1305.1527777777778</v>
      </c>
      <c r="K301" s="210">
        <v>8.6</v>
      </c>
      <c r="L301" s="211">
        <f t="shared" si="30"/>
        <v>11224.313888888888</v>
      </c>
      <c r="M301" s="211"/>
      <c r="N301" s="211"/>
      <c r="O301" s="211"/>
      <c r="P301" s="210"/>
      <c r="Q301" s="211"/>
      <c r="R301" s="211">
        <f t="shared" si="31"/>
        <v>1122.4313888888889</v>
      </c>
      <c r="S301" s="212">
        <f t="shared" si="32"/>
        <v>12346.745277777776</v>
      </c>
    </row>
    <row r="302" spans="1:19" s="241" customFormat="1" ht="74.25" customHeight="1" x14ac:dyDescent="0.25">
      <c r="A302" s="204">
        <f t="shared" si="33"/>
        <v>16</v>
      </c>
      <c r="B302" s="204"/>
      <c r="C302" s="205" t="s">
        <v>113</v>
      </c>
      <c r="D302" s="205" t="s">
        <v>42</v>
      </c>
      <c r="E302" s="206" t="s">
        <v>52</v>
      </c>
      <c r="F302" s="205" t="s">
        <v>114</v>
      </c>
      <c r="G302" s="207" t="s">
        <v>115</v>
      </c>
      <c r="H302" s="208" t="s">
        <v>46</v>
      </c>
      <c r="I302" s="208">
        <v>90609</v>
      </c>
      <c r="J302" s="209">
        <f t="shared" si="29"/>
        <v>1258.4583333333333</v>
      </c>
      <c r="K302" s="210">
        <v>5.7</v>
      </c>
      <c r="L302" s="211">
        <f t="shared" si="30"/>
        <v>7173.2124999999996</v>
      </c>
      <c r="M302" s="211"/>
      <c r="N302" s="211"/>
      <c r="O302" s="211"/>
      <c r="P302" s="210"/>
      <c r="Q302" s="211"/>
      <c r="R302" s="211">
        <f t="shared" si="31"/>
        <v>717.32124999999996</v>
      </c>
      <c r="S302" s="212">
        <f t="shared" si="32"/>
        <v>7890.5337499999996</v>
      </c>
    </row>
    <row r="303" spans="1:19" s="241" customFormat="1" ht="61.5" customHeight="1" x14ac:dyDescent="0.25">
      <c r="A303" s="204">
        <f t="shared" si="33"/>
        <v>17</v>
      </c>
      <c r="B303" s="204"/>
      <c r="C303" s="205" t="s">
        <v>116</v>
      </c>
      <c r="D303" s="205" t="s">
        <v>42</v>
      </c>
      <c r="E303" s="205" t="s">
        <v>43</v>
      </c>
      <c r="F303" s="205" t="s">
        <v>117</v>
      </c>
      <c r="G303" s="207" t="s">
        <v>118</v>
      </c>
      <c r="H303" s="208" t="s">
        <v>46</v>
      </c>
      <c r="I303" s="208">
        <v>87246</v>
      </c>
      <c r="J303" s="210">
        <f t="shared" si="29"/>
        <v>1211.75</v>
      </c>
      <c r="K303" s="210">
        <v>3.2</v>
      </c>
      <c r="L303" s="211">
        <f t="shared" si="30"/>
        <v>3877.6000000000004</v>
      </c>
      <c r="M303" s="211"/>
      <c r="N303" s="211"/>
      <c r="O303" s="211"/>
      <c r="P303" s="210"/>
      <c r="Q303" s="211"/>
      <c r="R303" s="211">
        <f t="shared" si="31"/>
        <v>387.76000000000005</v>
      </c>
      <c r="S303" s="212">
        <f t="shared" si="32"/>
        <v>4265.3600000000006</v>
      </c>
    </row>
    <row r="304" spans="1:19" s="241" customFormat="1" ht="51" customHeight="1" x14ac:dyDescent="0.25">
      <c r="A304" s="204">
        <f t="shared" si="33"/>
        <v>18</v>
      </c>
      <c r="B304" s="204"/>
      <c r="C304" s="205" t="s">
        <v>96</v>
      </c>
      <c r="D304" s="205" t="s">
        <v>42</v>
      </c>
      <c r="E304" s="205" t="s">
        <v>48</v>
      </c>
      <c r="F304" s="205" t="s">
        <v>119</v>
      </c>
      <c r="G304" s="207" t="s">
        <v>120</v>
      </c>
      <c r="H304" s="208" t="s">
        <v>46</v>
      </c>
      <c r="I304" s="208">
        <v>92201</v>
      </c>
      <c r="J304" s="209">
        <f t="shared" si="29"/>
        <v>1280.5694444444443</v>
      </c>
      <c r="K304" s="210">
        <v>3</v>
      </c>
      <c r="L304" s="211">
        <f t="shared" si="30"/>
        <v>3841.708333333333</v>
      </c>
      <c r="M304" s="211"/>
      <c r="N304" s="211"/>
      <c r="O304" s="211">
        <v>20</v>
      </c>
      <c r="P304" s="210">
        <v>3</v>
      </c>
      <c r="Q304" s="211">
        <f>17697*20%/72*P304</f>
        <v>147.47499999999999</v>
      </c>
      <c r="R304" s="211">
        <f t="shared" si="31"/>
        <v>384.17083333333335</v>
      </c>
      <c r="S304" s="212">
        <f t="shared" si="32"/>
        <v>4373.3541666666661</v>
      </c>
    </row>
    <row r="305" spans="1:19" ht="49.5" customHeight="1" x14ac:dyDescent="0.25">
      <c r="A305" s="204">
        <f t="shared" si="33"/>
        <v>19</v>
      </c>
      <c r="B305" s="204"/>
      <c r="C305" s="205" t="s">
        <v>41</v>
      </c>
      <c r="D305" s="205" t="s">
        <v>42</v>
      </c>
      <c r="E305" s="205" t="s">
        <v>48</v>
      </c>
      <c r="F305" s="205" t="s">
        <v>435</v>
      </c>
      <c r="G305" s="207" t="s">
        <v>436</v>
      </c>
      <c r="H305" s="208" t="s">
        <v>46</v>
      </c>
      <c r="I305" s="208">
        <v>92201</v>
      </c>
      <c r="J305" s="209">
        <f t="shared" si="29"/>
        <v>1280.5694444444443</v>
      </c>
      <c r="K305" s="222">
        <v>6.8</v>
      </c>
      <c r="L305" s="211">
        <f t="shared" si="30"/>
        <v>8707.8722222222204</v>
      </c>
      <c r="M305" s="223"/>
      <c r="N305" s="223"/>
      <c r="O305" s="223"/>
      <c r="P305" s="222"/>
      <c r="Q305" s="223"/>
      <c r="R305" s="211">
        <f t="shared" si="31"/>
        <v>870.78722222222211</v>
      </c>
      <c r="S305" s="212">
        <f t="shared" si="32"/>
        <v>9578.6594444444418</v>
      </c>
    </row>
    <row r="306" spans="1:19" ht="60" x14ac:dyDescent="0.25">
      <c r="A306" s="204">
        <f t="shared" si="33"/>
        <v>20</v>
      </c>
      <c r="B306" s="204"/>
      <c r="C306" s="205" t="s">
        <v>280</v>
      </c>
      <c r="D306" s="205" t="s">
        <v>42</v>
      </c>
      <c r="E306" s="205" t="s">
        <v>43</v>
      </c>
      <c r="F306" s="205" t="s">
        <v>281</v>
      </c>
      <c r="G306" s="207" t="s">
        <v>282</v>
      </c>
      <c r="H306" s="208" t="s">
        <v>46</v>
      </c>
      <c r="I306" s="208">
        <v>85653</v>
      </c>
      <c r="J306" s="209">
        <f t="shared" si="29"/>
        <v>1189.625</v>
      </c>
      <c r="K306" s="222">
        <v>4.4000000000000004</v>
      </c>
      <c r="L306" s="211">
        <f t="shared" si="30"/>
        <v>5234.3500000000004</v>
      </c>
      <c r="M306" s="223"/>
      <c r="N306" s="223"/>
      <c r="O306" s="211"/>
      <c r="P306" s="210"/>
      <c r="Q306" s="211"/>
      <c r="R306" s="211">
        <f t="shared" si="31"/>
        <v>523.43500000000006</v>
      </c>
      <c r="S306" s="212">
        <f t="shared" si="32"/>
        <v>5757.7850000000008</v>
      </c>
    </row>
    <row r="307" spans="1:19" ht="62.25" customHeight="1" thickBot="1" x14ac:dyDescent="0.3">
      <c r="A307" s="204">
        <f t="shared" si="33"/>
        <v>21</v>
      </c>
      <c r="B307" s="217"/>
      <c r="C307" s="218" t="s">
        <v>428</v>
      </c>
      <c r="D307" s="219" t="s">
        <v>42</v>
      </c>
      <c r="E307" s="218"/>
      <c r="F307" s="218"/>
      <c r="G307" s="220" t="s">
        <v>125</v>
      </c>
      <c r="H307" s="221" t="s">
        <v>46</v>
      </c>
      <c r="I307" s="221">
        <v>85653</v>
      </c>
      <c r="J307" s="209">
        <f t="shared" si="29"/>
        <v>1189.625</v>
      </c>
      <c r="K307" s="222">
        <v>10.8</v>
      </c>
      <c r="L307" s="211">
        <f t="shared" si="30"/>
        <v>12847.95</v>
      </c>
      <c r="M307" s="223"/>
      <c r="N307" s="223"/>
      <c r="O307" s="223"/>
      <c r="P307" s="222"/>
      <c r="Q307" s="223"/>
      <c r="R307" s="211">
        <f t="shared" si="31"/>
        <v>1284.7950000000001</v>
      </c>
      <c r="S307" s="212">
        <f t="shared" si="32"/>
        <v>14132.745000000001</v>
      </c>
    </row>
    <row r="308" spans="1:19" ht="15.75" thickBot="1" x14ac:dyDescent="0.3">
      <c r="A308" s="256" t="s">
        <v>126</v>
      </c>
      <c r="B308" s="257"/>
      <c r="C308" s="258"/>
      <c r="D308" s="258"/>
      <c r="E308" s="258"/>
      <c r="F308" s="258"/>
      <c r="G308" s="263"/>
      <c r="H308" s="263"/>
      <c r="I308" s="263"/>
      <c r="J308" s="264"/>
      <c r="K308" s="264">
        <f>SUM(K273:K307)</f>
        <v>198.2</v>
      </c>
      <c r="L308" s="265">
        <f>SUM(L273:L307)</f>
        <v>241794.3430555556</v>
      </c>
      <c r="M308" s="265">
        <f>SUM(M273:M307)</f>
        <v>4424</v>
      </c>
      <c r="N308" s="265">
        <f>SUM(N287:N307)</f>
        <v>0</v>
      </c>
      <c r="O308" s="265"/>
      <c r="P308" s="264">
        <f>SUM(P287:P307)</f>
        <v>109.70000000000002</v>
      </c>
      <c r="Q308" s="265">
        <f>SUM(Q287:Q307)</f>
        <v>5918.6633333333339</v>
      </c>
      <c r="R308" s="265">
        <f>SUM(R287:R307)</f>
        <v>24179.434305555551</v>
      </c>
      <c r="S308" s="266">
        <f>SUM(S287:S307)</f>
        <v>276316.44069444435</v>
      </c>
    </row>
    <row r="309" spans="1:19" x14ac:dyDescent="0.25">
      <c r="A309" s="237"/>
      <c r="B309" s="237"/>
      <c r="C309" s="237"/>
      <c r="D309" s="237"/>
      <c r="E309" s="237"/>
      <c r="F309" s="237"/>
    </row>
    <row r="310" spans="1:19" x14ac:dyDescent="0.25">
      <c r="A310" s="237"/>
      <c r="B310" s="237"/>
      <c r="C310" s="237"/>
      <c r="D310" s="237"/>
      <c r="E310" s="237"/>
      <c r="F310" s="237"/>
      <c r="R310" s="269">
        <f>R281/R280*100</f>
        <v>100</v>
      </c>
      <c r="S310" s="252">
        <f>S308*R310%</f>
        <v>276316.44069444435</v>
      </c>
    </row>
    <row r="311" spans="1:19" x14ac:dyDescent="0.25">
      <c r="A311" s="237"/>
      <c r="B311" s="237"/>
      <c r="C311" s="237"/>
      <c r="D311" s="237"/>
      <c r="E311" s="237"/>
      <c r="F311" s="237"/>
      <c r="R311" s="253">
        <f>R282/R280*100</f>
        <v>0</v>
      </c>
      <c r="S311" s="250">
        <f>S308*R311%</f>
        <v>0</v>
      </c>
    </row>
    <row r="312" spans="1:19" x14ac:dyDescent="0.25">
      <c r="A312" s="237"/>
      <c r="B312" s="237"/>
      <c r="C312" s="9" t="s">
        <v>127</v>
      </c>
      <c r="D312" s="9"/>
      <c r="E312" s="9"/>
      <c r="F312" s="9"/>
      <c r="G312" s="11"/>
      <c r="H312" s="11"/>
      <c r="I312" s="11"/>
      <c r="R312" s="268">
        <f>SUM(R310:R311)</f>
        <v>100</v>
      </c>
      <c r="S312" s="250">
        <f>SUM(S310:S311)</f>
        <v>276316.44069444435</v>
      </c>
    </row>
    <row r="313" spans="1:19" x14ac:dyDescent="0.25">
      <c r="A313" s="237"/>
      <c r="B313" s="237"/>
      <c r="C313" s="9"/>
      <c r="D313" s="9"/>
      <c r="E313" s="9"/>
      <c r="F313" s="80"/>
      <c r="G313" s="81"/>
      <c r="H313" s="11"/>
      <c r="I313" s="11"/>
      <c r="R313" s="180"/>
      <c r="S313" s="180"/>
    </row>
    <row r="314" spans="1:19" x14ac:dyDescent="0.25">
      <c r="A314" s="237"/>
      <c r="B314" s="237"/>
      <c r="C314" s="9" t="s">
        <v>129</v>
      </c>
      <c r="D314" s="9"/>
      <c r="E314" s="9"/>
      <c r="F314" s="9"/>
      <c r="G314" s="82"/>
      <c r="H314" s="82"/>
      <c r="I314" s="11"/>
    </row>
    <row r="315" spans="1:19" x14ac:dyDescent="0.25">
      <c r="A315" s="237"/>
      <c r="B315" s="237"/>
      <c r="C315" s="9"/>
      <c r="D315" s="9"/>
      <c r="E315" s="9"/>
      <c r="F315" s="9"/>
      <c r="G315" s="82"/>
      <c r="H315" s="82"/>
      <c r="I315" s="11"/>
    </row>
    <row r="316" spans="1:19" x14ac:dyDescent="0.25">
      <c r="A316" s="237"/>
      <c r="B316" s="237"/>
      <c r="C316" s="9"/>
      <c r="D316" s="9"/>
      <c r="E316" s="9"/>
      <c r="F316" s="9"/>
      <c r="G316" s="82"/>
      <c r="H316" s="82"/>
      <c r="I316" s="11"/>
    </row>
    <row r="317" spans="1:19" x14ac:dyDescent="0.25">
      <c r="A317" s="237"/>
      <c r="B317" s="237"/>
      <c r="C317" s="9"/>
      <c r="D317" s="9"/>
      <c r="E317" s="9"/>
      <c r="F317" s="11"/>
      <c r="G317" s="11"/>
      <c r="H317" s="11"/>
      <c r="I317" s="11"/>
    </row>
    <row r="318" spans="1:19" x14ac:dyDescent="0.25">
      <c r="A318" s="1" t="s">
        <v>0</v>
      </c>
      <c r="B318" s="1"/>
      <c r="C318" s="1"/>
      <c r="D318" s="2"/>
      <c r="E318" s="3" t="s">
        <v>448</v>
      </c>
      <c r="F318" s="3"/>
      <c r="G318" s="3"/>
      <c r="H318" s="3"/>
      <c r="I318" s="3"/>
      <c r="J318" s="3"/>
      <c r="K318" s="3"/>
      <c r="L318" s="4"/>
      <c r="M318" s="5"/>
      <c r="N318" s="6" t="s">
        <v>2</v>
      </c>
      <c r="O318" s="6"/>
      <c r="P318" s="6"/>
      <c r="Q318" s="6"/>
      <c r="R318" s="6"/>
      <c r="S318" s="6"/>
    </row>
    <row r="319" spans="1:19" ht="27" customHeight="1" x14ac:dyDescent="0.25">
      <c r="A319" s="8" t="s">
        <v>3</v>
      </c>
      <c r="B319" s="8"/>
      <c r="C319" s="8"/>
      <c r="D319" s="2"/>
      <c r="E319" s="2"/>
      <c r="F319" s="9"/>
      <c r="G319" s="10"/>
      <c r="H319" s="11"/>
      <c r="I319" s="11"/>
      <c r="J319" s="5"/>
      <c r="K319" s="5"/>
      <c r="L319" s="4"/>
      <c r="N319" s="8" t="s">
        <v>4</v>
      </c>
      <c r="O319" s="8"/>
      <c r="P319" s="8"/>
      <c r="Q319" s="8"/>
      <c r="R319" s="8"/>
      <c r="S319" s="8"/>
    </row>
    <row r="320" spans="1:19" x14ac:dyDescent="0.25">
      <c r="A320" s="2"/>
      <c r="B320" s="2"/>
      <c r="C320" s="2"/>
      <c r="D320" s="2"/>
      <c r="E320" s="3" t="s">
        <v>5</v>
      </c>
      <c r="F320" s="3"/>
      <c r="G320" s="3"/>
      <c r="H320" s="3"/>
      <c r="I320" s="3"/>
      <c r="J320" s="3"/>
      <c r="K320" s="3"/>
      <c r="L320" s="3"/>
      <c r="M320" s="5"/>
      <c r="N320" s="13"/>
      <c r="O320" s="13"/>
      <c r="P320" s="13"/>
      <c r="Q320" s="14"/>
      <c r="R320" s="15"/>
      <c r="S320" s="16"/>
    </row>
    <row r="321" spans="1:19" ht="17.25" customHeight="1" x14ac:dyDescent="0.25">
      <c r="A321" s="3" t="s">
        <v>6</v>
      </c>
      <c r="B321" s="3"/>
      <c r="C321" s="3"/>
      <c r="D321" s="3"/>
      <c r="E321" s="2"/>
      <c r="F321" s="9" t="s">
        <v>7</v>
      </c>
      <c r="G321" s="9"/>
      <c r="H321" s="9"/>
      <c r="I321" s="9"/>
      <c r="J321" s="5"/>
      <c r="K321" s="5"/>
      <c r="L321" s="4"/>
      <c r="M321" s="5"/>
      <c r="N321" s="17" t="s">
        <v>8</v>
      </c>
      <c r="O321" s="17"/>
      <c r="P321" s="17"/>
      <c r="Q321" s="17"/>
      <c r="R321" s="17"/>
      <c r="S321" s="17"/>
    </row>
    <row r="322" spans="1:19" x14ac:dyDescent="0.25">
      <c r="A322" s="177"/>
      <c r="B322" s="177"/>
      <c r="C322" s="177"/>
      <c r="D322" s="177"/>
      <c r="E322" s="177"/>
      <c r="F322" s="177"/>
      <c r="G322" s="178"/>
      <c r="H322" s="178"/>
      <c r="I322" s="178"/>
      <c r="J322" s="179"/>
      <c r="K322" s="179"/>
      <c r="L322" s="180"/>
      <c r="M322" s="179"/>
      <c r="N322" s="181"/>
      <c r="O322" s="182"/>
      <c r="P322" s="181"/>
      <c r="Q322" s="181"/>
      <c r="R322" s="181"/>
      <c r="S322" s="180"/>
    </row>
    <row r="323" spans="1:19" x14ac:dyDescent="0.25">
      <c r="A323" s="177"/>
      <c r="B323" s="177"/>
      <c r="C323" s="177"/>
      <c r="D323" s="177"/>
      <c r="E323" s="177"/>
      <c r="F323" s="183" t="s">
        <v>9</v>
      </c>
      <c r="G323" s="177"/>
      <c r="H323" s="177"/>
      <c r="I323" s="177"/>
      <c r="J323" s="177"/>
      <c r="K323" s="179"/>
      <c r="L323" s="180"/>
      <c r="M323" s="179"/>
      <c r="N323" s="180" t="s">
        <v>10</v>
      </c>
      <c r="O323" s="179"/>
      <c r="P323" s="180"/>
      <c r="Q323" s="180"/>
      <c r="R323" s="180"/>
      <c r="S323" s="180"/>
    </row>
    <row r="324" spans="1:19" x14ac:dyDescent="0.25">
      <c r="A324" s="177"/>
      <c r="B324" s="177"/>
      <c r="C324" s="177"/>
      <c r="D324" s="177"/>
      <c r="E324" s="177"/>
      <c r="F324" s="177"/>
      <c r="G324" s="178"/>
      <c r="H324" s="178"/>
      <c r="I324" s="178"/>
      <c r="J324" s="179"/>
      <c r="K324" s="179"/>
      <c r="L324" s="180"/>
      <c r="M324" s="179"/>
      <c r="N324" s="180" t="s">
        <v>11</v>
      </c>
      <c r="O324" s="179"/>
      <c r="P324" s="180"/>
      <c r="Q324" s="180"/>
      <c r="R324" s="184" t="s">
        <v>438</v>
      </c>
      <c r="S324" s="180"/>
    </row>
    <row r="325" spans="1:19" x14ac:dyDescent="0.25">
      <c r="A325" s="177"/>
      <c r="B325" s="177"/>
      <c r="C325" s="177"/>
      <c r="D325" s="177"/>
      <c r="E325" s="177"/>
      <c r="F325" s="177"/>
      <c r="G325" s="178"/>
      <c r="H325" s="178"/>
      <c r="I325" s="178"/>
      <c r="J325" s="179"/>
      <c r="K325" s="179"/>
      <c r="L325" s="180"/>
      <c r="M325" s="179"/>
      <c r="N325" s="270" t="s">
        <v>447</v>
      </c>
      <c r="O325" s="270"/>
      <c r="P325" s="270"/>
      <c r="Q325" s="270"/>
      <c r="R325" s="270"/>
      <c r="S325" s="270"/>
    </row>
    <row r="326" spans="1:19" ht="48" customHeight="1" x14ac:dyDescent="0.25">
      <c r="A326" s="177"/>
      <c r="B326" s="177"/>
      <c r="C326" s="177"/>
      <c r="D326" s="177"/>
      <c r="E326" s="177"/>
      <c r="F326" s="177"/>
      <c r="G326" s="178"/>
      <c r="H326" s="178"/>
      <c r="I326" s="178"/>
      <c r="J326" s="179"/>
      <c r="K326" s="179"/>
      <c r="L326" s="180"/>
      <c r="M326" s="179"/>
      <c r="N326" s="270"/>
      <c r="O326" s="270"/>
      <c r="P326" s="270"/>
      <c r="Q326" s="270"/>
      <c r="R326" s="270"/>
      <c r="S326" s="270"/>
    </row>
    <row r="327" spans="1:19" x14ac:dyDescent="0.25">
      <c r="A327" s="177"/>
      <c r="B327" s="177"/>
      <c r="C327" s="177"/>
      <c r="D327" s="177"/>
      <c r="E327" s="177"/>
      <c r="F327" s="177"/>
      <c r="G327" s="178"/>
      <c r="H327" s="178"/>
      <c r="I327" s="178"/>
      <c r="J327" s="179"/>
      <c r="K327" s="179"/>
      <c r="L327" s="180"/>
      <c r="M327" s="179"/>
      <c r="N327" s="185" t="s">
        <v>14</v>
      </c>
      <c r="O327" s="185"/>
      <c r="P327" s="185"/>
      <c r="Q327" s="185"/>
      <c r="R327" s="186">
        <v>1</v>
      </c>
      <c r="S327" s="180"/>
    </row>
    <row r="328" spans="1:19" x14ac:dyDescent="0.25">
      <c r="A328" s="177"/>
      <c r="B328" s="177"/>
      <c r="C328" s="177"/>
      <c r="D328" s="177"/>
      <c r="E328" s="177"/>
      <c r="F328" s="177"/>
      <c r="G328" s="178"/>
      <c r="H328" s="178"/>
      <c r="I328" s="178"/>
      <c r="J328" s="179"/>
      <c r="K328" s="179"/>
      <c r="L328" s="180"/>
      <c r="M328" s="179"/>
      <c r="N328" s="180" t="s">
        <v>15</v>
      </c>
      <c r="O328" s="179"/>
      <c r="P328" s="180"/>
      <c r="Q328" s="180"/>
      <c r="R328" s="187">
        <v>2</v>
      </c>
      <c r="S328" s="180"/>
    </row>
    <row r="329" spans="1:19" x14ac:dyDescent="0.25">
      <c r="A329" s="177"/>
      <c r="B329" s="177"/>
      <c r="C329" s="177"/>
      <c r="D329" s="177"/>
      <c r="E329" s="177"/>
      <c r="F329" s="177"/>
      <c r="G329" s="178"/>
      <c r="H329" s="178"/>
      <c r="I329" s="178"/>
      <c r="J329" s="179"/>
      <c r="K329" s="179"/>
      <c r="L329" s="180"/>
      <c r="M329" s="179"/>
      <c r="N329" s="180" t="s">
        <v>16</v>
      </c>
      <c r="O329" s="179"/>
      <c r="P329" s="180"/>
      <c r="Q329" s="180"/>
      <c r="R329" s="184">
        <v>24</v>
      </c>
      <c r="S329" s="180"/>
    </row>
    <row r="330" spans="1:19" x14ac:dyDescent="0.25">
      <c r="A330" s="177"/>
      <c r="B330" s="177"/>
      <c r="C330" s="177"/>
      <c r="D330" s="177"/>
      <c r="E330" s="177"/>
      <c r="F330" s="177"/>
      <c r="G330" s="178"/>
      <c r="H330" s="178"/>
      <c r="I330" s="178"/>
      <c r="J330" s="179"/>
      <c r="K330" s="179"/>
      <c r="L330" s="180"/>
      <c r="M330" s="179"/>
      <c r="N330" s="180" t="s">
        <v>17</v>
      </c>
      <c r="O330" s="179"/>
      <c r="P330" s="180"/>
      <c r="Q330" s="180"/>
      <c r="R330" s="184">
        <v>24</v>
      </c>
      <c r="S330" s="180"/>
    </row>
    <row r="331" spans="1:19" x14ac:dyDescent="0.25">
      <c r="A331" s="177"/>
      <c r="B331" s="177"/>
      <c r="C331" s="177"/>
      <c r="D331" s="177"/>
      <c r="E331" s="177"/>
      <c r="F331" s="177"/>
      <c r="G331" s="178"/>
      <c r="H331" s="178"/>
      <c r="I331" s="178"/>
      <c r="J331" s="179"/>
      <c r="K331" s="179"/>
      <c r="L331" s="180"/>
      <c r="M331" s="179"/>
      <c r="N331" s="180" t="s">
        <v>18</v>
      </c>
      <c r="O331" s="179"/>
      <c r="P331" s="180"/>
      <c r="Q331" s="180"/>
      <c r="R331" s="184">
        <v>0</v>
      </c>
      <c r="S331" s="180"/>
    </row>
    <row r="332" spans="1:19" x14ac:dyDescent="0.25">
      <c r="A332" s="177"/>
      <c r="B332" s="177"/>
      <c r="C332" s="177"/>
      <c r="D332" s="177"/>
      <c r="E332" s="177"/>
      <c r="F332" s="177"/>
      <c r="G332" s="178"/>
      <c r="H332" s="178"/>
      <c r="I332" s="178"/>
      <c r="J332" s="179"/>
      <c r="K332" s="179"/>
      <c r="L332" s="180"/>
      <c r="M332" s="179"/>
      <c r="N332" s="180" t="s">
        <v>19</v>
      </c>
      <c r="O332" s="179"/>
      <c r="P332" s="180"/>
      <c r="Q332" s="180"/>
      <c r="R332" s="184">
        <v>1522</v>
      </c>
      <c r="S332" s="180"/>
    </row>
    <row r="333" spans="1:19" ht="12.75" customHeight="1" x14ac:dyDescent="0.25">
      <c r="A333" s="188" t="s">
        <v>20</v>
      </c>
      <c r="B333" s="188" t="s">
        <v>21</v>
      </c>
      <c r="C333" s="188" t="s">
        <v>22</v>
      </c>
      <c r="D333" s="188" t="s">
        <v>23</v>
      </c>
      <c r="E333" s="188" t="s">
        <v>24</v>
      </c>
      <c r="F333" s="188" t="s">
        <v>25</v>
      </c>
      <c r="G333" s="188" t="s">
        <v>26</v>
      </c>
      <c r="H333" s="188" t="s">
        <v>27</v>
      </c>
      <c r="I333" s="188" t="s">
        <v>28</v>
      </c>
      <c r="J333" s="188" t="s">
        <v>29</v>
      </c>
      <c r="K333" s="188" t="s">
        <v>30</v>
      </c>
      <c r="L333" s="188" t="s">
        <v>31</v>
      </c>
      <c r="M333" s="189" t="s">
        <v>32</v>
      </c>
      <c r="N333" s="190"/>
      <c r="O333" s="190"/>
      <c r="P333" s="190"/>
      <c r="Q333" s="191"/>
      <c r="R333" s="192" t="s">
        <v>33</v>
      </c>
      <c r="S333" s="193" t="s">
        <v>34</v>
      </c>
    </row>
    <row r="334" spans="1:19" x14ac:dyDescent="0.25">
      <c r="A334" s="194"/>
      <c r="B334" s="194"/>
      <c r="C334" s="194"/>
      <c r="D334" s="194"/>
      <c r="E334" s="194"/>
      <c r="F334" s="194"/>
      <c r="G334" s="194"/>
      <c r="H334" s="194"/>
      <c r="I334" s="194"/>
      <c r="J334" s="194"/>
      <c r="K334" s="194"/>
      <c r="L334" s="194"/>
      <c r="M334" s="195" t="s">
        <v>35</v>
      </c>
      <c r="N334" s="192" t="s">
        <v>36</v>
      </c>
      <c r="O334" s="189" t="s">
        <v>37</v>
      </c>
      <c r="P334" s="190"/>
      <c r="Q334" s="191"/>
      <c r="R334" s="196"/>
      <c r="S334" s="197"/>
    </row>
    <row r="335" spans="1:19" ht="97.5" customHeight="1" x14ac:dyDescent="0.25">
      <c r="A335" s="198"/>
      <c r="B335" s="198"/>
      <c r="C335" s="198"/>
      <c r="D335" s="198"/>
      <c r="E335" s="198"/>
      <c r="F335" s="198"/>
      <c r="G335" s="198"/>
      <c r="H335" s="198"/>
      <c r="I335" s="198"/>
      <c r="J335" s="198"/>
      <c r="K335" s="198"/>
      <c r="L335" s="198"/>
      <c r="M335" s="199"/>
      <c r="N335" s="200"/>
      <c r="O335" s="201" t="s">
        <v>38</v>
      </c>
      <c r="P335" s="202" t="s">
        <v>39</v>
      </c>
      <c r="Q335" s="203" t="s">
        <v>40</v>
      </c>
      <c r="R335" s="200"/>
      <c r="S335" s="197"/>
    </row>
    <row r="336" spans="1:19" ht="48" x14ac:dyDescent="0.25">
      <c r="A336" s="271">
        <v>1</v>
      </c>
      <c r="B336" s="204"/>
      <c r="C336" s="205" t="s">
        <v>339</v>
      </c>
      <c r="D336" s="205" t="s">
        <v>42</v>
      </c>
      <c r="E336" s="205" t="s">
        <v>135</v>
      </c>
      <c r="F336" s="205" t="s">
        <v>136</v>
      </c>
      <c r="G336" s="207" t="s">
        <v>70</v>
      </c>
      <c r="H336" s="208" t="s">
        <v>46</v>
      </c>
      <c r="I336" s="208">
        <v>93971</v>
      </c>
      <c r="J336" s="209">
        <f t="shared" ref="J336:J358" si="34">I336/72</f>
        <v>1305.1527777777778</v>
      </c>
      <c r="K336" s="210">
        <v>3.2</v>
      </c>
      <c r="L336" s="211">
        <f t="shared" ref="L336:L353" si="35">J336*K336</f>
        <v>4176.4888888888891</v>
      </c>
      <c r="M336" s="213"/>
      <c r="N336" s="213"/>
      <c r="O336" s="213">
        <v>20</v>
      </c>
      <c r="P336" s="210">
        <v>3.2</v>
      </c>
      <c r="Q336" s="211">
        <f>17697*20%/72*P336</f>
        <v>157.30666666666667</v>
      </c>
      <c r="R336" s="211">
        <f t="shared" ref="R336:R353" si="36">L336*10%</f>
        <v>417.64888888888891</v>
      </c>
      <c r="S336" s="212">
        <f t="shared" ref="S336:S358" si="37">R336+Q336+N336+M336+L336</f>
        <v>4751.4444444444443</v>
      </c>
    </row>
    <row r="337" spans="1:19" s="241" customFormat="1" ht="62.25" customHeight="1" x14ac:dyDescent="0.25">
      <c r="A337" s="204">
        <f t="shared" ref="A337:A358" si="38">A336+1</f>
        <v>2</v>
      </c>
      <c r="B337" s="204"/>
      <c r="C337" s="205" t="s">
        <v>105</v>
      </c>
      <c r="D337" s="205" t="s">
        <v>42</v>
      </c>
      <c r="E337" s="205" t="s">
        <v>43</v>
      </c>
      <c r="F337" s="205" t="s">
        <v>258</v>
      </c>
      <c r="G337" s="207" t="s">
        <v>259</v>
      </c>
      <c r="H337" s="208" t="s">
        <v>46</v>
      </c>
      <c r="I337" s="208">
        <v>92201</v>
      </c>
      <c r="J337" s="209">
        <f t="shared" si="34"/>
        <v>1280.5694444444443</v>
      </c>
      <c r="K337" s="210">
        <v>5</v>
      </c>
      <c r="L337" s="211">
        <f t="shared" si="35"/>
        <v>6402.8472222222217</v>
      </c>
      <c r="M337" s="213"/>
      <c r="N337" s="213"/>
      <c r="O337" s="213"/>
      <c r="P337" s="210"/>
      <c r="Q337" s="213"/>
      <c r="R337" s="211">
        <f t="shared" si="36"/>
        <v>640.28472222222217</v>
      </c>
      <c r="S337" s="212">
        <f t="shared" si="37"/>
        <v>7043.1319444444434</v>
      </c>
    </row>
    <row r="338" spans="1:19" ht="84" customHeight="1" x14ac:dyDescent="0.25">
      <c r="A338" s="204">
        <f t="shared" si="38"/>
        <v>3</v>
      </c>
      <c r="B338" s="205"/>
      <c r="C338" s="205" t="s">
        <v>62</v>
      </c>
      <c r="D338" s="205" t="s">
        <v>42</v>
      </c>
      <c r="E338" s="206" t="s">
        <v>63</v>
      </c>
      <c r="F338" s="205" t="s">
        <v>64</v>
      </c>
      <c r="G338" s="207" t="s">
        <v>65</v>
      </c>
      <c r="H338" s="208" t="s">
        <v>46</v>
      </c>
      <c r="I338" s="208">
        <v>84061</v>
      </c>
      <c r="J338" s="209">
        <f t="shared" si="34"/>
        <v>1167.5138888888889</v>
      </c>
      <c r="K338" s="210">
        <v>10.4</v>
      </c>
      <c r="L338" s="211">
        <f t="shared" si="35"/>
        <v>12142.144444444446</v>
      </c>
      <c r="M338" s="211"/>
      <c r="N338" s="211"/>
      <c r="O338" s="211"/>
      <c r="P338" s="210"/>
      <c r="Q338" s="211"/>
      <c r="R338" s="211">
        <f t="shared" si="36"/>
        <v>1214.2144444444446</v>
      </c>
      <c r="S338" s="212">
        <f t="shared" si="37"/>
        <v>13356.35888888889</v>
      </c>
    </row>
    <row r="339" spans="1:19" ht="60" x14ac:dyDescent="0.25">
      <c r="A339" s="204">
        <f t="shared" si="38"/>
        <v>4</v>
      </c>
      <c r="B339" s="205"/>
      <c r="C339" s="205" t="s">
        <v>93</v>
      </c>
      <c r="D339" s="205" t="s">
        <v>42</v>
      </c>
      <c r="E339" s="206" t="s">
        <v>52</v>
      </c>
      <c r="F339" s="205" t="s">
        <v>407</v>
      </c>
      <c r="G339" s="207" t="s">
        <v>408</v>
      </c>
      <c r="H339" s="208" t="s">
        <v>46</v>
      </c>
      <c r="I339" s="208">
        <v>87246</v>
      </c>
      <c r="J339" s="209">
        <f t="shared" si="34"/>
        <v>1211.75</v>
      </c>
      <c r="K339" s="210">
        <v>2.4</v>
      </c>
      <c r="L339" s="211">
        <f t="shared" si="35"/>
        <v>2908.2</v>
      </c>
      <c r="M339" s="211"/>
      <c r="N339" s="211"/>
      <c r="O339" s="211"/>
      <c r="P339" s="210"/>
      <c r="Q339" s="211"/>
      <c r="R339" s="211">
        <f t="shared" si="36"/>
        <v>290.82</v>
      </c>
      <c r="S339" s="212">
        <f t="shared" si="37"/>
        <v>3199.02</v>
      </c>
    </row>
    <row r="340" spans="1:19" s="241" customFormat="1" ht="72.75" customHeight="1" x14ac:dyDescent="0.25">
      <c r="A340" s="204">
        <f t="shared" si="38"/>
        <v>5</v>
      </c>
      <c r="B340" s="205"/>
      <c r="C340" s="205" t="s">
        <v>152</v>
      </c>
      <c r="D340" s="205" t="s">
        <v>42</v>
      </c>
      <c r="E340" s="205" t="s">
        <v>153</v>
      </c>
      <c r="F340" s="205" t="s">
        <v>154</v>
      </c>
      <c r="G340" s="207" t="s">
        <v>70</v>
      </c>
      <c r="H340" s="208" t="s">
        <v>46</v>
      </c>
      <c r="I340" s="208">
        <v>93971</v>
      </c>
      <c r="J340" s="209">
        <f t="shared" si="34"/>
        <v>1305.1527777777778</v>
      </c>
      <c r="K340" s="210">
        <v>7.2</v>
      </c>
      <c r="L340" s="211">
        <f t="shared" si="35"/>
        <v>9397.1</v>
      </c>
      <c r="M340" s="213"/>
      <c r="N340" s="213"/>
      <c r="O340" s="213"/>
      <c r="P340" s="210"/>
      <c r="Q340" s="213"/>
      <c r="R340" s="211">
        <f t="shared" si="36"/>
        <v>939.71</v>
      </c>
      <c r="S340" s="212">
        <f t="shared" si="37"/>
        <v>10336.810000000001</v>
      </c>
    </row>
    <row r="341" spans="1:19" ht="72" customHeight="1" x14ac:dyDescent="0.25">
      <c r="A341" s="204">
        <f t="shared" si="38"/>
        <v>6</v>
      </c>
      <c r="B341" s="204"/>
      <c r="C341" s="205" t="s">
        <v>286</v>
      </c>
      <c r="D341" s="205" t="s">
        <v>42</v>
      </c>
      <c r="E341" s="205" t="s">
        <v>74</v>
      </c>
      <c r="F341" s="205" t="s">
        <v>75</v>
      </c>
      <c r="G341" s="216" t="s">
        <v>70</v>
      </c>
      <c r="H341" s="208" t="s">
        <v>46</v>
      </c>
      <c r="I341" s="208">
        <v>93971</v>
      </c>
      <c r="J341" s="209">
        <f t="shared" si="34"/>
        <v>1305.1527777777778</v>
      </c>
      <c r="K341" s="210">
        <v>2.6</v>
      </c>
      <c r="L341" s="211">
        <f t="shared" si="35"/>
        <v>3393.3972222222224</v>
      </c>
      <c r="M341" s="211"/>
      <c r="N341" s="211"/>
      <c r="O341" s="211"/>
      <c r="P341" s="210"/>
      <c r="Q341" s="211"/>
      <c r="R341" s="211">
        <f t="shared" si="36"/>
        <v>339.33972222222224</v>
      </c>
      <c r="S341" s="212">
        <f t="shared" si="37"/>
        <v>3732.7369444444448</v>
      </c>
    </row>
    <row r="342" spans="1:19" s="241" customFormat="1" ht="75.75" customHeight="1" x14ac:dyDescent="0.25">
      <c r="A342" s="204">
        <f t="shared" si="38"/>
        <v>7</v>
      </c>
      <c r="B342" s="205"/>
      <c r="C342" s="205" t="s">
        <v>156</v>
      </c>
      <c r="D342" s="205" t="s">
        <v>42</v>
      </c>
      <c r="E342" s="205" t="s">
        <v>157</v>
      </c>
      <c r="F342" s="205" t="s">
        <v>158</v>
      </c>
      <c r="G342" s="207" t="s">
        <v>159</v>
      </c>
      <c r="H342" s="208" t="s">
        <v>46</v>
      </c>
      <c r="I342" s="208">
        <v>90609</v>
      </c>
      <c r="J342" s="209">
        <f t="shared" si="34"/>
        <v>1258.4583333333333</v>
      </c>
      <c r="K342" s="210">
        <v>5.4</v>
      </c>
      <c r="L342" s="211">
        <f t="shared" si="35"/>
        <v>6795.6750000000002</v>
      </c>
      <c r="M342" s="213"/>
      <c r="N342" s="213"/>
      <c r="O342" s="213"/>
      <c r="P342" s="210"/>
      <c r="Q342" s="213"/>
      <c r="R342" s="211">
        <f t="shared" si="36"/>
        <v>679.56750000000011</v>
      </c>
      <c r="S342" s="212">
        <f t="shared" si="37"/>
        <v>7475.2425000000003</v>
      </c>
    </row>
    <row r="343" spans="1:19" ht="51.75" customHeight="1" x14ac:dyDescent="0.25">
      <c r="A343" s="204">
        <f t="shared" si="38"/>
        <v>8</v>
      </c>
      <c r="B343" s="204"/>
      <c r="C343" s="205" t="s">
        <v>78</v>
      </c>
      <c r="D343" s="205" t="s">
        <v>42</v>
      </c>
      <c r="E343" s="205" t="s">
        <v>79</v>
      </c>
      <c r="F343" s="205" t="s">
        <v>80</v>
      </c>
      <c r="G343" s="207" t="s">
        <v>81</v>
      </c>
      <c r="H343" s="208" t="s">
        <v>46</v>
      </c>
      <c r="I343" s="208">
        <v>84061</v>
      </c>
      <c r="J343" s="209">
        <f t="shared" si="34"/>
        <v>1167.5138888888889</v>
      </c>
      <c r="K343" s="210">
        <v>3.6</v>
      </c>
      <c r="L343" s="211">
        <f t="shared" si="35"/>
        <v>4203.05</v>
      </c>
      <c r="M343" s="211"/>
      <c r="N343" s="211"/>
      <c r="O343" s="211"/>
      <c r="P343" s="210"/>
      <c r="Q343" s="211"/>
      <c r="R343" s="211">
        <f t="shared" si="36"/>
        <v>420.30500000000006</v>
      </c>
      <c r="S343" s="212">
        <f t="shared" si="37"/>
        <v>4623.3550000000005</v>
      </c>
    </row>
    <row r="344" spans="1:19" s="241" customFormat="1" ht="75" customHeight="1" x14ac:dyDescent="0.25">
      <c r="A344" s="204">
        <f t="shared" si="38"/>
        <v>9</v>
      </c>
      <c r="B344" s="204"/>
      <c r="C344" s="205" t="s">
        <v>163</v>
      </c>
      <c r="D344" s="205" t="s">
        <v>42</v>
      </c>
      <c r="E344" s="205" t="s">
        <v>164</v>
      </c>
      <c r="F344" s="205" t="s">
        <v>165</v>
      </c>
      <c r="G344" s="207" t="s">
        <v>166</v>
      </c>
      <c r="H344" s="208" t="s">
        <v>46</v>
      </c>
      <c r="I344" s="208">
        <v>89016</v>
      </c>
      <c r="J344" s="209">
        <f t="shared" si="34"/>
        <v>1236.3333333333333</v>
      </c>
      <c r="K344" s="210">
        <v>9.4</v>
      </c>
      <c r="L344" s="211">
        <f t="shared" si="35"/>
        <v>11621.533333333333</v>
      </c>
      <c r="M344" s="213"/>
      <c r="N344" s="213"/>
      <c r="O344" s="213"/>
      <c r="P344" s="210"/>
      <c r="Q344" s="213"/>
      <c r="R344" s="211">
        <f t="shared" si="36"/>
        <v>1162.1533333333334</v>
      </c>
      <c r="S344" s="212">
        <f t="shared" si="37"/>
        <v>12783.686666666666</v>
      </c>
    </row>
    <row r="345" spans="1:19" s="241" customFormat="1" ht="48.75" customHeight="1" x14ac:dyDescent="0.25">
      <c r="A345" s="204">
        <f t="shared" si="38"/>
        <v>10</v>
      </c>
      <c r="B345" s="204"/>
      <c r="C345" s="205" t="s">
        <v>71</v>
      </c>
      <c r="D345" s="205" t="s">
        <v>42</v>
      </c>
      <c r="E345" s="205" t="s">
        <v>48</v>
      </c>
      <c r="F345" s="205" t="s">
        <v>167</v>
      </c>
      <c r="G345" s="207" t="s">
        <v>168</v>
      </c>
      <c r="H345" s="208" t="s">
        <v>46</v>
      </c>
      <c r="I345" s="208">
        <v>90609</v>
      </c>
      <c r="J345" s="209">
        <f t="shared" si="34"/>
        <v>1258.4583333333333</v>
      </c>
      <c r="K345" s="210">
        <v>3.2</v>
      </c>
      <c r="L345" s="211">
        <f t="shared" si="35"/>
        <v>4027.0666666666666</v>
      </c>
      <c r="M345" s="211"/>
      <c r="N345" s="211"/>
      <c r="O345" s="211">
        <v>20</v>
      </c>
      <c r="P345" s="210">
        <v>3.2</v>
      </c>
      <c r="Q345" s="211">
        <f>17697*20%/72*P345</f>
        <v>157.30666666666667</v>
      </c>
      <c r="R345" s="211">
        <f t="shared" si="36"/>
        <v>402.70666666666671</v>
      </c>
      <c r="S345" s="212">
        <f t="shared" si="37"/>
        <v>4587.08</v>
      </c>
    </row>
    <row r="346" spans="1:19" s="241" customFormat="1" ht="99" customHeight="1" x14ac:dyDescent="0.25">
      <c r="A346" s="204">
        <f t="shared" si="38"/>
        <v>11</v>
      </c>
      <c r="B346" s="204"/>
      <c r="C346" s="205" t="s">
        <v>209</v>
      </c>
      <c r="D346" s="205" t="s">
        <v>42</v>
      </c>
      <c r="E346" s="206" t="s">
        <v>52</v>
      </c>
      <c r="F346" s="205" t="s">
        <v>172</v>
      </c>
      <c r="G346" s="207" t="s">
        <v>173</v>
      </c>
      <c r="H346" s="208" t="s">
        <v>46</v>
      </c>
      <c r="I346" s="208">
        <v>79460</v>
      </c>
      <c r="J346" s="209">
        <f t="shared" si="34"/>
        <v>1103.6111111111111</v>
      </c>
      <c r="K346" s="210">
        <v>10</v>
      </c>
      <c r="L346" s="211">
        <f t="shared" si="35"/>
        <v>11036.111111111111</v>
      </c>
      <c r="M346" s="211"/>
      <c r="N346" s="211"/>
      <c r="O346" s="211"/>
      <c r="P346" s="210"/>
      <c r="Q346" s="211"/>
      <c r="R346" s="211">
        <f t="shared" si="36"/>
        <v>1103.6111111111111</v>
      </c>
      <c r="S346" s="212">
        <f t="shared" si="37"/>
        <v>12139.722222222223</v>
      </c>
    </row>
    <row r="347" spans="1:19" s="241" customFormat="1" ht="72" customHeight="1" x14ac:dyDescent="0.25">
      <c r="A347" s="204">
        <f t="shared" si="38"/>
        <v>12</v>
      </c>
      <c r="B347" s="204"/>
      <c r="C347" s="205" t="s">
        <v>329</v>
      </c>
      <c r="D347" s="205" t="s">
        <v>42</v>
      </c>
      <c r="E347" s="205" t="s">
        <v>175</v>
      </c>
      <c r="F347" s="205" t="s">
        <v>176</v>
      </c>
      <c r="G347" s="207" t="s">
        <v>177</v>
      </c>
      <c r="H347" s="208" t="s">
        <v>46</v>
      </c>
      <c r="I347" s="208">
        <v>80875</v>
      </c>
      <c r="J347" s="209">
        <f t="shared" si="34"/>
        <v>1123.2638888888889</v>
      </c>
      <c r="K347" s="210">
        <v>3</v>
      </c>
      <c r="L347" s="211">
        <f t="shared" si="35"/>
        <v>3369.791666666667</v>
      </c>
      <c r="M347" s="211"/>
      <c r="N347" s="211"/>
      <c r="O347" s="211"/>
      <c r="P347" s="210"/>
      <c r="Q347" s="211"/>
      <c r="R347" s="211">
        <f t="shared" si="36"/>
        <v>336.97916666666674</v>
      </c>
      <c r="S347" s="212">
        <f t="shared" si="37"/>
        <v>3706.7708333333339</v>
      </c>
    </row>
    <row r="348" spans="1:19" s="241" customFormat="1" ht="60" x14ac:dyDescent="0.25">
      <c r="A348" s="204">
        <f t="shared" si="38"/>
        <v>13</v>
      </c>
      <c r="B348" s="204"/>
      <c r="C348" s="205" t="s">
        <v>241</v>
      </c>
      <c r="D348" s="205" t="s">
        <v>42</v>
      </c>
      <c r="E348" s="205" t="s">
        <v>48</v>
      </c>
      <c r="F348" s="205" t="s">
        <v>242</v>
      </c>
      <c r="G348" s="207" t="s">
        <v>243</v>
      </c>
      <c r="H348" s="208" t="s">
        <v>46</v>
      </c>
      <c r="I348" s="208">
        <v>89016</v>
      </c>
      <c r="J348" s="209">
        <f t="shared" si="34"/>
        <v>1236.3333333333333</v>
      </c>
      <c r="K348" s="210">
        <v>11</v>
      </c>
      <c r="L348" s="211">
        <f t="shared" si="35"/>
        <v>13599.666666666666</v>
      </c>
      <c r="M348" s="211"/>
      <c r="N348" s="223"/>
      <c r="O348" s="211"/>
      <c r="P348" s="210"/>
      <c r="Q348" s="211"/>
      <c r="R348" s="211">
        <f t="shared" si="36"/>
        <v>1359.9666666666667</v>
      </c>
      <c r="S348" s="212">
        <f t="shared" si="37"/>
        <v>14959.633333333333</v>
      </c>
    </row>
    <row r="349" spans="1:19" ht="52.5" customHeight="1" x14ac:dyDescent="0.25">
      <c r="A349" s="204">
        <f t="shared" si="38"/>
        <v>14</v>
      </c>
      <c r="B349" s="205"/>
      <c r="C349" s="205" t="s">
        <v>191</v>
      </c>
      <c r="D349" s="205" t="s">
        <v>42</v>
      </c>
      <c r="E349" s="205" t="s">
        <v>74</v>
      </c>
      <c r="F349" s="205" t="s">
        <v>183</v>
      </c>
      <c r="G349" s="207" t="s">
        <v>70</v>
      </c>
      <c r="H349" s="208" t="s">
        <v>46</v>
      </c>
      <c r="I349" s="208">
        <v>93971</v>
      </c>
      <c r="J349" s="209">
        <f t="shared" si="34"/>
        <v>1305.1527777777778</v>
      </c>
      <c r="K349" s="210">
        <v>6.8</v>
      </c>
      <c r="L349" s="211">
        <f t="shared" si="35"/>
        <v>8875.0388888888883</v>
      </c>
      <c r="M349" s="213"/>
      <c r="N349" s="211"/>
      <c r="O349" s="213">
        <v>25</v>
      </c>
      <c r="P349" s="210">
        <v>6.8</v>
      </c>
      <c r="Q349" s="211">
        <f>17697*25%/72*P349</f>
        <v>417.8458333333333</v>
      </c>
      <c r="R349" s="211">
        <f t="shared" si="36"/>
        <v>887.50388888888892</v>
      </c>
      <c r="S349" s="212">
        <f t="shared" si="37"/>
        <v>10180.38861111111</v>
      </c>
    </row>
    <row r="350" spans="1:19" s="241" customFormat="1" ht="49.5" customHeight="1" x14ac:dyDescent="0.25">
      <c r="A350" s="204">
        <f t="shared" si="38"/>
        <v>15</v>
      </c>
      <c r="B350" s="204"/>
      <c r="C350" s="205" t="s">
        <v>51</v>
      </c>
      <c r="D350" s="205" t="s">
        <v>42</v>
      </c>
      <c r="E350" s="206" t="s">
        <v>74</v>
      </c>
      <c r="F350" s="205" t="s">
        <v>316</v>
      </c>
      <c r="G350" s="243" t="s">
        <v>317</v>
      </c>
      <c r="H350" s="208" t="s">
        <v>46</v>
      </c>
      <c r="I350" s="208">
        <v>87246</v>
      </c>
      <c r="J350" s="209">
        <f t="shared" si="34"/>
        <v>1211.75</v>
      </c>
      <c r="K350" s="210">
        <v>8.8000000000000007</v>
      </c>
      <c r="L350" s="211">
        <f t="shared" si="35"/>
        <v>10663.400000000001</v>
      </c>
      <c r="M350" s="211"/>
      <c r="N350" s="211"/>
      <c r="O350" s="213">
        <v>25</v>
      </c>
      <c r="P350" s="210">
        <v>8.8000000000000007</v>
      </c>
      <c r="Q350" s="211">
        <f>17697*25%/72*P350</f>
        <v>540.74166666666667</v>
      </c>
      <c r="R350" s="211">
        <f t="shared" si="36"/>
        <v>1066.3400000000001</v>
      </c>
      <c r="S350" s="212">
        <f t="shared" si="37"/>
        <v>12270.481666666668</v>
      </c>
    </row>
    <row r="351" spans="1:19" s="241" customFormat="1" ht="60" customHeight="1" x14ac:dyDescent="0.25">
      <c r="A351" s="204">
        <f t="shared" si="38"/>
        <v>16</v>
      </c>
      <c r="B351" s="204"/>
      <c r="C351" s="205" t="s">
        <v>62</v>
      </c>
      <c r="D351" s="205" t="s">
        <v>42</v>
      </c>
      <c r="E351" s="205" t="s">
        <v>43</v>
      </c>
      <c r="F351" s="205" t="s">
        <v>99</v>
      </c>
      <c r="G351" s="207" t="s">
        <v>100</v>
      </c>
      <c r="H351" s="208" t="s">
        <v>46</v>
      </c>
      <c r="I351" s="208">
        <v>92201</v>
      </c>
      <c r="J351" s="209">
        <f t="shared" si="34"/>
        <v>1280.5694444444443</v>
      </c>
      <c r="K351" s="210">
        <v>10.4</v>
      </c>
      <c r="L351" s="211">
        <f t="shared" si="35"/>
        <v>13317.922222222222</v>
      </c>
      <c r="M351" s="215"/>
      <c r="N351" s="215"/>
      <c r="O351" s="215"/>
      <c r="P351" s="244"/>
      <c r="Q351" s="215"/>
      <c r="R351" s="211">
        <f t="shared" si="36"/>
        <v>1331.7922222222223</v>
      </c>
      <c r="S351" s="254">
        <f t="shared" si="37"/>
        <v>14649.714444444444</v>
      </c>
    </row>
    <row r="352" spans="1:19" s="241" customFormat="1" ht="99.75" customHeight="1" x14ac:dyDescent="0.25">
      <c r="A352" s="204">
        <f t="shared" si="38"/>
        <v>17</v>
      </c>
      <c r="B352" s="204"/>
      <c r="C352" s="205" t="s">
        <v>184</v>
      </c>
      <c r="D352" s="205" t="s">
        <v>42</v>
      </c>
      <c r="E352" s="205" t="s">
        <v>160</v>
      </c>
      <c r="F352" s="205" t="s">
        <v>185</v>
      </c>
      <c r="G352" s="207" t="s">
        <v>186</v>
      </c>
      <c r="H352" s="208" t="s">
        <v>46</v>
      </c>
      <c r="I352" s="208">
        <v>87246</v>
      </c>
      <c r="J352" s="209">
        <f t="shared" si="34"/>
        <v>1211.75</v>
      </c>
      <c r="K352" s="210">
        <v>10</v>
      </c>
      <c r="L352" s="211">
        <f t="shared" si="35"/>
        <v>12117.5</v>
      </c>
      <c r="M352" s="211"/>
      <c r="N352" s="211"/>
      <c r="O352" s="211"/>
      <c r="P352" s="210"/>
      <c r="Q352" s="211"/>
      <c r="R352" s="211">
        <f t="shared" si="36"/>
        <v>1211.75</v>
      </c>
      <c r="S352" s="212">
        <f t="shared" si="37"/>
        <v>13329.25</v>
      </c>
    </row>
    <row r="353" spans="1:19" s="241" customFormat="1" ht="48" x14ac:dyDescent="0.25">
      <c r="A353" s="204">
        <f t="shared" si="38"/>
        <v>18</v>
      </c>
      <c r="B353" s="204"/>
      <c r="C353" s="205" t="s">
        <v>276</v>
      </c>
      <c r="D353" s="205" t="s">
        <v>42</v>
      </c>
      <c r="E353" s="205" t="s">
        <v>48</v>
      </c>
      <c r="F353" s="205" t="s">
        <v>212</v>
      </c>
      <c r="G353" s="207" t="s">
        <v>162</v>
      </c>
      <c r="H353" s="208" t="s">
        <v>46</v>
      </c>
      <c r="I353" s="208">
        <v>84061</v>
      </c>
      <c r="J353" s="209">
        <f t="shared" si="34"/>
        <v>1167.5138888888889</v>
      </c>
      <c r="K353" s="210">
        <v>20</v>
      </c>
      <c r="L353" s="211">
        <f t="shared" si="35"/>
        <v>23350.277777777777</v>
      </c>
      <c r="M353" s="211"/>
      <c r="N353" s="211"/>
      <c r="O353" s="211"/>
      <c r="P353" s="210"/>
      <c r="Q353" s="211"/>
      <c r="R353" s="211">
        <f t="shared" si="36"/>
        <v>2335.0277777777778</v>
      </c>
      <c r="S353" s="212">
        <f t="shared" si="37"/>
        <v>25685.305555555555</v>
      </c>
    </row>
    <row r="354" spans="1:19" s="241" customFormat="1" ht="64.5" customHeight="1" x14ac:dyDescent="0.25">
      <c r="A354" s="204">
        <f t="shared" si="38"/>
        <v>19</v>
      </c>
      <c r="B354" s="204"/>
      <c r="C354" s="205" t="s">
        <v>116</v>
      </c>
      <c r="D354" s="205" t="s">
        <v>42</v>
      </c>
      <c r="E354" s="205" t="s">
        <v>43</v>
      </c>
      <c r="F354" s="205" t="s">
        <v>117</v>
      </c>
      <c r="G354" s="207" t="s">
        <v>118</v>
      </c>
      <c r="H354" s="208" t="s">
        <v>46</v>
      </c>
      <c r="I354" s="208">
        <v>87246</v>
      </c>
      <c r="J354" s="210">
        <f t="shared" si="34"/>
        <v>1211.75</v>
      </c>
      <c r="K354" s="210"/>
      <c r="L354" s="211"/>
      <c r="M354" s="211">
        <v>4424</v>
      </c>
      <c r="N354" s="211"/>
      <c r="O354" s="211"/>
      <c r="P354" s="210"/>
      <c r="Q354" s="211"/>
      <c r="R354" s="211"/>
      <c r="S354" s="212">
        <f t="shared" si="37"/>
        <v>4424</v>
      </c>
    </row>
    <row r="355" spans="1:19" ht="48" x14ac:dyDescent="0.25">
      <c r="A355" s="204">
        <f t="shared" si="38"/>
        <v>20</v>
      </c>
      <c r="B355" s="204"/>
      <c r="C355" s="205" t="s">
        <v>191</v>
      </c>
      <c r="D355" s="205" t="s">
        <v>42</v>
      </c>
      <c r="E355" s="205" t="s">
        <v>48</v>
      </c>
      <c r="F355" s="205" t="s">
        <v>192</v>
      </c>
      <c r="G355" s="207" t="s">
        <v>193</v>
      </c>
      <c r="H355" s="208" t="s">
        <v>46</v>
      </c>
      <c r="I355" s="208">
        <v>90609</v>
      </c>
      <c r="J355" s="209">
        <f t="shared" si="34"/>
        <v>1258.4583333333333</v>
      </c>
      <c r="K355" s="210">
        <v>5.2</v>
      </c>
      <c r="L355" s="211">
        <f>J355*K355</f>
        <v>6543.9833333333336</v>
      </c>
      <c r="M355" s="211"/>
      <c r="N355" s="211"/>
      <c r="O355" s="211">
        <v>25</v>
      </c>
      <c r="P355" s="210">
        <v>5.2</v>
      </c>
      <c r="Q355" s="211">
        <f>17697*25%/72*P355</f>
        <v>319.52916666666664</v>
      </c>
      <c r="R355" s="211">
        <f>L355*10%</f>
        <v>654.39833333333343</v>
      </c>
      <c r="S355" s="212">
        <f t="shared" si="37"/>
        <v>7517.9108333333334</v>
      </c>
    </row>
    <row r="356" spans="1:19" ht="36" x14ac:dyDescent="0.25">
      <c r="A356" s="204">
        <f t="shared" si="38"/>
        <v>21</v>
      </c>
      <c r="B356" s="204"/>
      <c r="C356" s="205" t="s">
        <v>41</v>
      </c>
      <c r="D356" s="205" t="s">
        <v>42</v>
      </c>
      <c r="E356" s="205" t="s">
        <v>48</v>
      </c>
      <c r="F356" s="205" t="s">
        <v>435</v>
      </c>
      <c r="G356" s="207" t="s">
        <v>436</v>
      </c>
      <c r="H356" s="208" t="s">
        <v>46</v>
      </c>
      <c r="I356" s="208">
        <v>92201</v>
      </c>
      <c r="J356" s="209">
        <f t="shared" si="34"/>
        <v>1280.5694444444443</v>
      </c>
      <c r="K356" s="222">
        <v>2</v>
      </c>
      <c r="L356" s="211">
        <f>J356*K356</f>
        <v>2561.1388888888887</v>
      </c>
      <c r="M356" s="223"/>
      <c r="N356" s="223"/>
      <c r="O356" s="223"/>
      <c r="P356" s="222"/>
      <c r="Q356" s="223"/>
      <c r="R356" s="211">
        <f>L356*10%</f>
        <v>256.11388888888888</v>
      </c>
      <c r="S356" s="212">
        <f t="shared" si="37"/>
        <v>2817.2527777777777</v>
      </c>
    </row>
    <row r="357" spans="1:19" ht="60" x14ac:dyDescent="0.25">
      <c r="A357" s="204">
        <f t="shared" si="38"/>
        <v>22</v>
      </c>
      <c r="B357" s="204"/>
      <c r="C357" s="205" t="s">
        <v>286</v>
      </c>
      <c r="D357" s="205" t="s">
        <v>42</v>
      </c>
      <c r="E357" s="204" t="s">
        <v>74</v>
      </c>
      <c r="F357" s="205" t="s">
        <v>121</v>
      </c>
      <c r="G357" s="207" t="s">
        <v>122</v>
      </c>
      <c r="H357" s="208" t="s">
        <v>46</v>
      </c>
      <c r="I357" s="208">
        <v>89016</v>
      </c>
      <c r="J357" s="209">
        <f t="shared" si="34"/>
        <v>1236.3333333333333</v>
      </c>
      <c r="K357" s="210">
        <v>4.4000000000000004</v>
      </c>
      <c r="L357" s="211">
        <f>J357*K357</f>
        <v>5439.8666666666668</v>
      </c>
      <c r="M357" s="211"/>
      <c r="N357" s="211"/>
      <c r="O357" s="211"/>
      <c r="P357" s="210"/>
      <c r="Q357" s="211"/>
      <c r="R357" s="211">
        <f>L357*10%</f>
        <v>543.98666666666668</v>
      </c>
      <c r="S357" s="212">
        <f t="shared" si="37"/>
        <v>5983.8533333333335</v>
      </c>
    </row>
    <row r="358" spans="1:19" ht="63.75" customHeight="1" thickBot="1" x14ac:dyDescent="0.3">
      <c r="A358" s="204">
        <f t="shared" si="38"/>
        <v>23</v>
      </c>
      <c r="B358" s="217"/>
      <c r="C358" s="218" t="s">
        <v>428</v>
      </c>
      <c r="D358" s="219" t="s">
        <v>42</v>
      </c>
      <c r="E358" s="218"/>
      <c r="F358" s="218"/>
      <c r="G358" s="220" t="s">
        <v>125</v>
      </c>
      <c r="H358" s="221" t="s">
        <v>46</v>
      </c>
      <c r="I358" s="221">
        <v>85653</v>
      </c>
      <c r="J358" s="209">
        <f t="shared" si="34"/>
        <v>1189.625</v>
      </c>
      <c r="K358" s="222">
        <v>8.1999999999999993</v>
      </c>
      <c r="L358" s="211">
        <f>J358*K358</f>
        <v>9754.9249999999993</v>
      </c>
      <c r="M358" s="223"/>
      <c r="N358" s="223"/>
      <c r="O358" s="223"/>
      <c r="P358" s="222"/>
      <c r="Q358" s="223"/>
      <c r="R358" s="211">
        <f>L358*10%</f>
        <v>975.49249999999995</v>
      </c>
      <c r="S358" s="212">
        <f t="shared" si="37"/>
        <v>10730.4175</v>
      </c>
    </row>
    <row r="359" spans="1:19" ht="15.75" thickBot="1" x14ac:dyDescent="0.3">
      <c r="A359" s="256" t="s">
        <v>126</v>
      </c>
      <c r="B359" s="257"/>
      <c r="C359" s="258"/>
      <c r="D359" s="258"/>
      <c r="E359" s="258"/>
      <c r="F359" s="258"/>
      <c r="G359" s="263"/>
      <c r="H359" s="263"/>
      <c r="I359" s="263"/>
      <c r="J359" s="264"/>
      <c r="K359" s="264">
        <f>SUM(K322:K358)</f>
        <v>152.19999999999999</v>
      </c>
      <c r="L359" s="265">
        <f>SUM(L322:L358)</f>
        <v>185697.125</v>
      </c>
      <c r="M359" s="265">
        <f>SUM(M322:M358)</f>
        <v>4424</v>
      </c>
      <c r="N359" s="265"/>
      <c r="O359" s="265"/>
      <c r="P359" s="264">
        <f>SUM(P336:P358)</f>
        <v>27.2</v>
      </c>
      <c r="Q359" s="265">
        <f>SUM(Q336:Q358)</f>
        <v>1592.73</v>
      </c>
      <c r="R359" s="265">
        <f>SUM(R336:R358)</f>
        <v>18569.712500000001</v>
      </c>
      <c r="S359" s="266">
        <f>SUM(S336:S358)</f>
        <v>210283.5675</v>
      </c>
    </row>
    <row r="360" spans="1:19" x14ac:dyDescent="0.25">
      <c r="A360" s="237"/>
      <c r="B360" s="237"/>
      <c r="C360" s="237"/>
      <c r="D360" s="237"/>
      <c r="E360" s="237"/>
      <c r="F360" s="237"/>
    </row>
    <row r="361" spans="1:19" x14ac:dyDescent="0.25">
      <c r="A361" s="237"/>
      <c r="B361" s="237"/>
      <c r="C361" s="237"/>
      <c r="D361" s="237"/>
      <c r="E361" s="237"/>
      <c r="F361" s="237"/>
      <c r="R361" s="137">
        <f>R330/R329*100</f>
        <v>100</v>
      </c>
      <c r="S361" s="137">
        <f>S359*R361%</f>
        <v>210283.5675</v>
      </c>
    </row>
    <row r="362" spans="1:19" x14ac:dyDescent="0.25">
      <c r="A362" s="237"/>
      <c r="B362" s="237"/>
      <c r="C362" s="237"/>
      <c r="D362" s="237"/>
      <c r="E362" s="237"/>
      <c r="F362" s="237"/>
      <c r="R362" s="124">
        <f>R331/R329*100</f>
        <v>0</v>
      </c>
      <c r="S362" s="4">
        <f>S359*R362%</f>
        <v>0</v>
      </c>
    </row>
    <row r="363" spans="1:19" x14ac:dyDescent="0.25">
      <c r="A363" s="237"/>
      <c r="B363" s="237"/>
      <c r="C363" s="9" t="s">
        <v>127</v>
      </c>
      <c r="D363" s="9"/>
      <c r="E363" s="9"/>
      <c r="F363" s="9"/>
      <c r="G363" s="11"/>
      <c r="H363" s="11"/>
      <c r="I363" s="11"/>
      <c r="R363" s="4">
        <f>SUM(R361:R362)</f>
        <v>100</v>
      </c>
      <c r="S363" s="4">
        <f>SUM(S361:S362)</f>
        <v>210283.5675</v>
      </c>
    </row>
    <row r="364" spans="1:19" x14ac:dyDescent="0.25">
      <c r="A364" s="237"/>
      <c r="B364" s="237"/>
      <c r="C364" s="9"/>
      <c r="D364" s="9"/>
      <c r="E364" s="9"/>
      <c r="F364" s="80"/>
      <c r="G364" s="81"/>
      <c r="H364" s="11"/>
      <c r="I364" s="11"/>
      <c r="R364" s="180"/>
      <c r="S364" s="180"/>
    </row>
    <row r="365" spans="1:19" x14ac:dyDescent="0.25">
      <c r="A365" s="237"/>
      <c r="B365" s="237"/>
      <c r="C365" s="9" t="s">
        <v>129</v>
      </c>
      <c r="D365" s="9"/>
      <c r="E365" s="9"/>
      <c r="F365" s="9"/>
      <c r="G365" s="82"/>
      <c r="H365" s="82"/>
      <c r="I365" s="11"/>
    </row>
    <row r="366" spans="1:19" x14ac:dyDescent="0.25">
      <c r="A366" s="237"/>
      <c r="B366" s="237"/>
      <c r="C366" s="9"/>
      <c r="D366" s="9"/>
      <c r="E366" s="9"/>
      <c r="F366" s="9"/>
      <c r="G366" s="82"/>
      <c r="H366" s="82"/>
      <c r="I366" s="11"/>
    </row>
    <row r="367" spans="1:19" x14ac:dyDescent="0.25">
      <c r="A367" s="237"/>
      <c r="B367" s="237"/>
      <c r="C367" s="9"/>
      <c r="D367" s="9"/>
      <c r="E367" s="9"/>
      <c r="F367" s="9"/>
      <c r="G367" s="82"/>
      <c r="H367" s="82"/>
      <c r="I367" s="11"/>
    </row>
    <row r="368" spans="1:19" x14ac:dyDescent="0.25">
      <c r="A368" s="237"/>
      <c r="B368" s="237"/>
      <c r="C368" s="9"/>
      <c r="D368" s="9"/>
      <c r="E368" s="9"/>
      <c r="F368" s="9"/>
      <c r="G368" s="82"/>
      <c r="H368" s="82"/>
      <c r="I368" s="11"/>
    </row>
    <row r="369" spans="1:19" x14ac:dyDescent="0.25">
      <c r="A369" s="237"/>
      <c r="B369" s="237"/>
      <c r="C369" s="9"/>
      <c r="D369" s="9"/>
      <c r="E369" s="9"/>
      <c r="F369" s="9"/>
      <c r="G369" s="82"/>
      <c r="H369" s="82"/>
      <c r="I369" s="11"/>
    </row>
    <row r="370" spans="1:19" x14ac:dyDescent="0.25">
      <c r="A370" s="237"/>
      <c r="B370" s="237"/>
      <c r="C370" s="9"/>
      <c r="D370" s="9"/>
      <c r="E370" s="9"/>
      <c r="F370" s="9"/>
      <c r="G370" s="82"/>
      <c r="H370" s="82"/>
      <c r="I370" s="11"/>
    </row>
    <row r="371" spans="1:19" x14ac:dyDescent="0.25">
      <c r="A371" s="237"/>
      <c r="B371" s="237"/>
      <c r="C371" s="9"/>
      <c r="D371" s="9"/>
      <c r="E371" s="9"/>
      <c r="F371" s="9"/>
      <c r="G371" s="82"/>
      <c r="H371" s="82"/>
      <c r="I371" s="11"/>
    </row>
    <row r="372" spans="1:19" x14ac:dyDescent="0.25">
      <c r="A372" s="237"/>
      <c r="B372" s="237"/>
      <c r="C372" s="9"/>
      <c r="D372" s="9"/>
      <c r="E372" s="9"/>
      <c r="F372" s="11"/>
      <c r="G372" s="11"/>
      <c r="H372" s="11"/>
      <c r="I372" s="11"/>
    </row>
    <row r="373" spans="1:19" x14ac:dyDescent="0.25">
      <c r="A373" s="237"/>
      <c r="B373" s="237"/>
      <c r="C373" s="9"/>
      <c r="D373" s="9"/>
      <c r="E373" s="9"/>
      <c r="F373" s="11"/>
      <c r="G373" s="11"/>
      <c r="H373" s="11"/>
      <c r="I373" s="11"/>
    </row>
    <row r="375" spans="1:19" x14ac:dyDescent="0.25">
      <c r="A375" s="1" t="s">
        <v>0</v>
      </c>
      <c r="B375" s="1"/>
      <c r="C375" s="1"/>
      <c r="D375" s="2"/>
      <c r="E375" s="3" t="s">
        <v>449</v>
      </c>
      <c r="F375" s="3"/>
      <c r="G375" s="3"/>
      <c r="H375" s="3"/>
      <c r="I375" s="3"/>
      <c r="J375" s="3"/>
      <c r="K375" s="3"/>
      <c r="L375" s="4"/>
      <c r="M375" s="5"/>
      <c r="N375" s="6" t="s">
        <v>2</v>
      </c>
      <c r="O375" s="6"/>
      <c r="P375" s="6"/>
      <c r="Q375" s="6"/>
      <c r="R375" s="6"/>
      <c r="S375" s="6"/>
    </row>
    <row r="376" spans="1:19" ht="24.75" customHeight="1" x14ac:dyDescent="0.25">
      <c r="A376" s="8" t="s">
        <v>3</v>
      </c>
      <c r="B376" s="8"/>
      <c r="C376" s="8"/>
      <c r="D376" s="2"/>
      <c r="E376" s="2"/>
      <c r="F376" s="9"/>
      <c r="G376" s="10"/>
      <c r="H376" s="11"/>
      <c r="I376" s="11"/>
      <c r="J376" s="5"/>
      <c r="K376" s="5"/>
      <c r="L376" s="4"/>
      <c r="N376" s="8" t="s">
        <v>4</v>
      </c>
      <c r="O376" s="8"/>
      <c r="P376" s="8"/>
      <c r="Q376" s="8"/>
      <c r="R376" s="8"/>
      <c r="S376" s="8"/>
    </row>
    <row r="377" spans="1:19" x14ac:dyDescent="0.25">
      <c r="A377" s="2"/>
      <c r="B377" s="2"/>
      <c r="C377" s="2"/>
      <c r="D377" s="2"/>
      <c r="E377" s="3" t="s">
        <v>5</v>
      </c>
      <c r="F377" s="3"/>
      <c r="G377" s="3"/>
      <c r="H377" s="3"/>
      <c r="I377" s="3"/>
      <c r="J377" s="3"/>
      <c r="K377" s="3"/>
      <c r="L377" s="3"/>
      <c r="M377" s="5"/>
      <c r="N377" s="13"/>
      <c r="O377" s="13"/>
      <c r="P377" s="13"/>
      <c r="Q377" s="14"/>
      <c r="R377" s="15"/>
      <c r="S377" s="16"/>
    </row>
    <row r="378" spans="1:19" ht="14.25" customHeight="1" x14ac:dyDescent="0.25">
      <c r="A378" s="3" t="s">
        <v>6</v>
      </c>
      <c r="B378" s="3"/>
      <c r="C378" s="3"/>
      <c r="D378" s="3"/>
      <c r="E378" s="2"/>
      <c r="F378" s="9" t="s">
        <v>7</v>
      </c>
      <c r="G378" s="9"/>
      <c r="H378" s="9"/>
      <c r="I378" s="9"/>
      <c r="J378" s="5"/>
      <c r="K378" s="5"/>
      <c r="L378" s="4"/>
      <c r="M378" s="5"/>
      <c r="N378" s="17" t="s">
        <v>8</v>
      </c>
      <c r="O378" s="17"/>
      <c r="P378" s="17"/>
      <c r="Q378" s="17"/>
      <c r="R378" s="17"/>
      <c r="S378" s="17"/>
    </row>
    <row r="379" spans="1:19" x14ac:dyDescent="0.25">
      <c r="A379" s="177"/>
      <c r="B379" s="177"/>
      <c r="C379" s="177"/>
      <c r="D379" s="177"/>
      <c r="E379" s="177"/>
      <c r="F379" s="177"/>
      <c r="G379" s="178"/>
      <c r="H379" s="178"/>
      <c r="I379" s="178"/>
      <c r="J379" s="179"/>
      <c r="K379" s="179"/>
      <c r="L379" s="180"/>
      <c r="M379" s="179"/>
      <c r="N379" s="181"/>
      <c r="O379" s="182"/>
      <c r="P379" s="181"/>
      <c r="Q379" s="181"/>
      <c r="R379" s="181"/>
      <c r="S379" s="180"/>
    </row>
    <row r="380" spans="1:19" x14ac:dyDescent="0.25">
      <c r="A380" s="177"/>
      <c r="B380" s="177"/>
      <c r="C380" s="177"/>
      <c r="D380" s="177"/>
      <c r="E380" s="177"/>
      <c r="F380" s="183" t="s">
        <v>9</v>
      </c>
      <c r="G380" s="177"/>
      <c r="H380" s="177"/>
      <c r="I380" s="177"/>
      <c r="J380" s="177"/>
      <c r="K380" s="179"/>
      <c r="L380" s="180"/>
      <c r="M380" s="179"/>
      <c r="N380" s="180" t="s">
        <v>10</v>
      </c>
      <c r="O380" s="179"/>
      <c r="P380" s="180"/>
      <c r="Q380" s="180"/>
      <c r="R380" s="180"/>
      <c r="S380" s="180"/>
    </row>
    <row r="381" spans="1:19" x14ac:dyDescent="0.25">
      <c r="A381" s="177"/>
      <c r="B381" s="177"/>
      <c r="C381" s="177"/>
      <c r="D381" s="177"/>
      <c r="E381" s="177"/>
      <c r="F381" s="177"/>
      <c r="G381" s="178"/>
      <c r="H381" s="178"/>
      <c r="I381" s="178"/>
      <c r="J381" s="179"/>
      <c r="K381" s="179"/>
      <c r="L381" s="180"/>
      <c r="M381" s="179"/>
      <c r="N381" s="180" t="s">
        <v>11</v>
      </c>
      <c r="O381" s="179"/>
      <c r="P381" s="180"/>
      <c r="Q381" s="180"/>
      <c r="R381" s="184" t="s">
        <v>438</v>
      </c>
      <c r="S381" s="180"/>
    </row>
    <row r="382" spans="1:19" x14ac:dyDescent="0.25">
      <c r="A382" s="177"/>
      <c r="B382" s="177"/>
      <c r="C382" s="177"/>
      <c r="D382" s="177"/>
      <c r="E382" s="177"/>
      <c r="F382" s="177"/>
      <c r="G382" s="178"/>
      <c r="H382" s="178"/>
      <c r="I382" s="178"/>
      <c r="J382" s="179"/>
      <c r="K382" s="179"/>
      <c r="L382" s="180"/>
      <c r="M382" s="179"/>
      <c r="N382" s="270" t="s">
        <v>447</v>
      </c>
      <c r="O382" s="270"/>
      <c r="P382" s="270"/>
      <c r="Q382" s="270"/>
      <c r="R382" s="270"/>
      <c r="S382" s="270"/>
    </row>
    <row r="383" spans="1:19" ht="47.25" customHeight="1" x14ac:dyDescent="0.25">
      <c r="A383" s="177"/>
      <c r="B383" s="177"/>
      <c r="C383" s="177"/>
      <c r="D383" s="177"/>
      <c r="E383" s="177"/>
      <c r="F383" s="177"/>
      <c r="G383" s="178"/>
      <c r="H383" s="178"/>
      <c r="I383" s="178"/>
      <c r="J383" s="179"/>
      <c r="K383" s="179"/>
      <c r="L383" s="180"/>
      <c r="M383" s="179"/>
      <c r="N383" s="270"/>
      <c r="O383" s="270"/>
      <c r="P383" s="270"/>
      <c r="Q383" s="270"/>
      <c r="R383" s="270"/>
      <c r="S383" s="270"/>
    </row>
    <row r="384" spans="1:19" x14ac:dyDescent="0.25">
      <c r="A384" s="177"/>
      <c r="B384" s="177"/>
      <c r="C384" s="177"/>
      <c r="D384" s="177"/>
      <c r="E384" s="177"/>
      <c r="F384" s="177"/>
      <c r="G384" s="178"/>
      <c r="H384" s="178"/>
      <c r="I384" s="178"/>
      <c r="J384" s="179"/>
      <c r="K384" s="179"/>
      <c r="L384" s="180"/>
      <c r="M384" s="179"/>
      <c r="N384" s="185" t="s">
        <v>14</v>
      </c>
      <c r="O384" s="185"/>
      <c r="P384" s="185"/>
      <c r="Q384" s="185"/>
      <c r="R384" s="186">
        <v>1</v>
      </c>
      <c r="S384" s="180"/>
    </row>
    <row r="385" spans="1:19" x14ac:dyDescent="0.25">
      <c r="A385" s="177"/>
      <c r="B385" s="177"/>
      <c r="C385" s="177"/>
      <c r="D385" s="177"/>
      <c r="E385" s="177"/>
      <c r="F385" s="177"/>
      <c r="G385" s="178"/>
      <c r="H385" s="178"/>
      <c r="I385" s="178"/>
      <c r="J385" s="179"/>
      <c r="K385" s="179"/>
      <c r="L385" s="180"/>
      <c r="M385" s="179"/>
      <c r="N385" s="180" t="s">
        <v>15</v>
      </c>
      <c r="O385" s="179"/>
      <c r="P385" s="180"/>
      <c r="Q385" s="180"/>
      <c r="R385" s="187">
        <v>3</v>
      </c>
      <c r="S385" s="180"/>
    </row>
    <row r="386" spans="1:19" x14ac:dyDescent="0.25">
      <c r="A386" s="177"/>
      <c r="B386" s="177"/>
      <c r="C386" s="177"/>
      <c r="D386" s="177"/>
      <c r="E386" s="177"/>
      <c r="F386" s="177"/>
      <c r="G386" s="178"/>
      <c r="H386" s="178"/>
      <c r="I386" s="178"/>
      <c r="J386" s="179"/>
      <c r="K386" s="179"/>
      <c r="L386" s="180"/>
      <c r="M386" s="179"/>
      <c r="N386" s="180" t="s">
        <v>16</v>
      </c>
      <c r="O386" s="179"/>
      <c r="P386" s="180"/>
      <c r="Q386" s="180"/>
      <c r="R386" s="184">
        <v>24</v>
      </c>
      <c r="S386" s="180"/>
    </row>
    <row r="387" spans="1:19" x14ac:dyDescent="0.25">
      <c r="A387" s="177"/>
      <c r="B387" s="177"/>
      <c r="C387" s="177"/>
      <c r="D387" s="177"/>
      <c r="E387" s="177"/>
      <c r="F387" s="177"/>
      <c r="G387" s="178"/>
      <c r="H387" s="178"/>
      <c r="I387" s="178"/>
      <c r="J387" s="179"/>
      <c r="K387" s="179"/>
      <c r="L387" s="180"/>
      <c r="M387" s="179"/>
      <c r="N387" s="180" t="s">
        <v>17</v>
      </c>
      <c r="O387" s="179"/>
      <c r="P387" s="180"/>
      <c r="Q387" s="180"/>
      <c r="R387" s="184">
        <v>24</v>
      </c>
      <c r="S387" s="180"/>
    </row>
    <row r="388" spans="1:19" x14ac:dyDescent="0.25">
      <c r="A388" s="177"/>
      <c r="B388" s="177"/>
      <c r="C388" s="177"/>
      <c r="D388" s="177"/>
      <c r="E388" s="177"/>
      <c r="F388" s="177"/>
      <c r="G388" s="178"/>
      <c r="H388" s="178"/>
      <c r="I388" s="178"/>
      <c r="J388" s="179"/>
      <c r="K388" s="179"/>
      <c r="L388" s="180"/>
      <c r="M388" s="179"/>
      <c r="N388" s="180" t="s">
        <v>18</v>
      </c>
      <c r="O388" s="179"/>
      <c r="P388" s="180"/>
      <c r="Q388" s="180"/>
      <c r="R388" s="184">
        <v>0</v>
      </c>
      <c r="S388" s="180"/>
    </row>
    <row r="389" spans="1:19" x14ac:dyDescent="0.25">
      <c r="A389" s="177"/>
      <c r="B389" s="177"/>
      <c r="C389" s="177"/>
      <c r="D389" s="177"/>
      <c r="E389" s="177"/>
      <c r="F389" s="177"/>
      <c r="G389" s="178"/>
      <c r="H389" s="178"/>
      <c r="I389" s="178"/>
      <c r="J389" s="179"/>
      <c r="K389" s="179"/>
      <c r="L389" s="180"/>
      <c r="M389" s="179"/>
      <c r="N389" s="180" t="s">
        <v>19</v>
      </c>
      <c r="O389" s="179"/>
      <c r="P389" s="180"/>
      <c r="Q389" s="180"/>
      <c r="R389" s="184">
        <v>1582</v>
      </c>
      <c r="S389" s="180"/>
    </row>
    <row r="390" spans="1:19" ht="12.75" customHeight="1" x14ac:dyDescent="0.25">
      <c r="A390" s="188" t="s">
        <v>20</v>
      </c>
      <c r="B390" s="188" t="s">
        <v>21</v>
      </c>
      <c r="C390" s="188" t="s">
        <v>22</v>
      </c>
      <c r="D390" s="188" t="s">
        <v>23</v>
      </c>
      <c r="E390" s="188" t="s">
        <v>24</v>
      </c>
      <c r="F390" s="188" t="s">
        <v>25</v>
      </c>
      <c r="G390" s="188" t="s">
        <v>26</v>
      </c>
      <c r="H390" s="188" t="s">
        <v>27</v>
      </c>
      <c r="I390" s="188" t="s">
        <v>28</v>
      </c>
      <c r="J390" s="188" t="s">
        <v>29</v>
      </c>
      <c r="K390" s="188" t="s">
        <v>30</v>
      </c>
      <c r="L390" s="188" t="s">
        <v>31</v>
      </c>
      <c r="M390" s="189" t="s">
        <v>32</v>
      </c>
      <c r="N390" s="190"/>
      <c r="O390" s="190"/>
      <c r="P390" s="190"/>
      <c r="Q390" s="191"/>
      <c r="R390" s="192" t="s">
        <v>33</v>
      </c>
      <c r="S390" s="193" t="s">
        <v>34</v>
      </c>
    </row>
    <row r="391" spans="1:19" x14ac:dyDescent="0.25">
      <c r="A391" s="194"/>
      <c r="B391" s="194"/>
      <c r="C391" s="194"/>
      <c r="D391" s="194"/>
      <c r="E391" s="194"/>
      <c r="F391" s="194"/>
      <c r="G391" s="194"/>
      <c r="H391" s="194"/>
      <c r="I391" s="194"/>
      <c r="J391" s="194"/>
      <c r="K391" s="194"/>
      <c r="L391" s="194"/>
      <c r="M391" s="195" t="s">
        <v>35</v>
      </c>
      <c r="N391" s="192" t="s">
        <v>36</v>
      </c>
      <c r="O391" s="189" t="s">
        <v>37</v>
      </c>
      <c r="P391" s="190"/>
      <c r="Q391" s="191"/>
      <c r="R391" s="196"/>
      <c r="S391" s="197"/>
    </row>
    <row r="392" spans="1:19" ht="95.25" customHeight="1" x14ac:dyDescent="0.25">
      <c r="A392" s="198"/>
      <c r="B392" s="198"/>
      <c r="C392" s="198"/>
      <c r="D392" s="198"/>
      <c r="E392" s="198"/>
      <c r="F392" s="198"/>
      <c r="G392" s="198"/>
      <c r="H392" s="198"/>
      <c r="I392" s="198"/>
      <c r="J392" s="198"/>
      <c r="K392" s="198"/>
      <c r="L392" s="198"/>
      <c r="M392" s="199"/>
      <c r="N392" s="200"/>
      <c r="O392" s="201" t="s">
        <v>38</v>
      </c>
      <c r="P392" s="202" t="s">
        <v>39</v>
      </c>
      <c r="Q392" s="203" t="s">
        <v>40</v>
      </c>
      <c r="R392" s="200"/>
      <c r="S392" s="197"/>
    </row>
    <row r="393" spans="1:19" ht="37.5" customHeight="1" x14ac:dyDescent="0.25">
      <c r="A393" s="271">
        <v>1</v>
      </c>
      <c r="B393" s="204"/>
      <c r="C393" s="205" t="s">
        <v>339</v>
      </c>
      <c r="D393" s="205" t="s">
        <v>42</v>
      </c>
      <c r="E393" s="205" t="s">
        <v>135</v>
      </c>
      <c r="F393" s="205" t="s">
        <v>136</v>
      </c>
      <c r="G393" s="207" t="s">
        <v>70</v>
      </c>
      <c r="H393" s="208" t="s">
        <v>46</v>
      </c>
      <c r="I393" s="208">
        <v>93971</v>
      </c>
      <c r="J393" s="209">
        <f t="shared" ref="J393:J409" si="39">I393/72</f>
        <v>1305.1527777777778</v>
      </c>
      <c r="K393" s="210">
        <v>5</v>
      </c>
      <c r="L393" s="211">
        <f t="shared" ref="L393:L409" si="40">J393*K393</f>
        <v>6525.7638888888887</v>
      </c>
      <c r="M393" s="213"/>
      <c r="N393" s="213"/>
      <c r="O393" s="213">
        <v>20</v>
      </c>
      <c r="P393" s="210">
        <v>5</v>
      </c>
      <c r="Q393" s="211">
        <f>17697*20%/72*P393</f>
        <v>245.79166666666666</v>
      </c>
      <c r="R393" s="211">
        <f t="shared" ref="R393:R409" si="41">L393*10%</f>
        <v>652.57638888888891</v>
      </c>
      <c r="S393" s="212">
        <f t="shared" ref="S393:S409" si="42">R393+Q393+N393+M393+L393</f>
        <v>7424.1319444444443</v>
      </c>
    </row>
    <row r="394" spans="1:19" ht="96" customHeight="1" x14ac:dyDescent="0.25">
      <c r="A394" s="271">
        <f t="shared" ref="A394:A409" si="43">A393+1</f>
        <v>2</v>
      </c>
      <c r="B394" s="205"/>
      <c r="C394" s="205" t="s">
        <v>143</v>
      </c>
      <c r="D394" s="205" t="s">
        <v>42</v>
      </c>
      <c r="E394" s="205" t="s">
        <v>144</v>
      </c>
      <c r="F394" s="205" t="s">
        <v>145</v>
      </c>
      <c r="G394" s="207" t="s">
        <v>70</v>
      </c>
      <c r="H394" s="208" t="s">
        <v>46</v>
      </c>
      <c r="I394" s="208">
        <v>93971</v>
      </c>
      <c r="J394" s="209">
        <f t="shared" si="39"/>
        <v>1305.1527777777778</v>
      </c>
      <c r="K394" s="210">
        <v>3</v>
      </c>
      <c r="L394" s="211">
        <f t="shared" si="40"/>
        <v>3915.4583333333335</v>
      </c>
      <c r="M394" s="213"/>
      <c r="N394" s="213"/>
      <c r="O394" s="213"/>
      <c r="P394" s="210"/>
      <c r="Q394" s="213"/>
      <c r="R394" s="211">
        <f t="shared" si="41"/>
        <v>391.54583333333335</v>
      </c>
      <c r="S394" s="212">
        <f t="shared" si="42"/>
        <v>4307.0041666666666</v>
      </c>
    </row>
    <row r="395" spans="1:19" s="241" customFormat="1" ht="75" customHeight="1" x14ac:dyDescent="0.25">
      <c r="A395" s="271">
        <f t="shared" si="43"/>
        <v>3</v>
      </c>
      <c r="B395" s="204"/>
      <c r="C395" s="205" t="s">
        <v>219</v>
      </c>
      <c r="D395" s="205" t="s">
        <v>42</v>
      </c>
      <c r="E395" s="206" t="s">
        <v>52</v>
      </c>
      <c r="F395" s="205" t="s">
        <v>220</v>
      </c>
      <c r="G395" s="242" t="s">
        <v>221</v>
      </c>
      <c r="H395" s="208" t="s">
        <v>46</v>
      </c>
      <c r="I395" s="208">
        <v>89016</v>
      </c>
      <c r="J395" s="209">
        <f t="shared" si="39"/>
        <v>1236.3333333333333</v>
      </c>
      <c r="K395" s="210">
        <v>3.6</v>
      </c>
      <c r="L395" s="211">
        <f t="shared" si="40"/>
        <v>4450.8</v>
      </c>
      <c r="M395" s="211"/>
      <c r="N395" s="211"/>
      <c r="O395" s="211"/>
      <c r="P395" s="210"/>
      <c r="Q395" s="211"/>
      <c r="R395" s="211">
        <f t="shared" si="41"/>
        <v>445.08000000000004</v>
      </c>
      <c r="S395" s="212">
        <f t="shared" si="42"/>
        <v>4895.88</v>
      </c>
    </row>
    <row r="396" spans="1:19" ht="59.25" customHeight="1" x14ac:dyDescent="0.25">
      <c r="A396" s="271">
        <f t="shared" si="43"/>
        <v>4</v>
      </c>
      <c r="B396" s="204"/>
      <c r="C396" s="205" t="s">
        <v>286</v>
      </c>
      <c r="D396" s="205" t="s">
        <v>42</v>
      </c>
      <c r="E396" s="205" t="s">
        <v>74</v>
      </c>
      <c r="F396" s="205" t="s">
        <v>75</v>
      </c>
      <c r="G396" s="216" t="s">
        <v>70</v>
      </c>
      <c r="H396" s="208" t="s">
        <v>46</v>
      </c>
      <c r="I396" s="208">
        <v>93971</v>
      </c>
      <c r="J396" s="209">
        <f t="shared" si="39"/>
        <v>1305.1527777777778</v>
      </c>
      <c r="K396" s="210">
        <v>2.4</v>
      </c>
      <c r="L396" s="211">
        <f t="shared" si="40"/>
        <v>3132.3666666666668</v>
      </c>
      <c r="M396" s="211"/>
      <c r="N396" s="211"/>
      <c r="O396" s="211"/>
      <c r="P396" s="210"/>
      <c r="Q396" s="211"/>
      <c r="R396" s="211">
        <f t="shared" si="41"/>
        <v>313.23666666666668</v>
      </c>
      <c r="S396" s="212">
        <f t="shared" si="42"/>
        <v>3445.6033333333335</v>
      </c>
    </row>
    <row r="397" spans="1:19" s="241" customFormat="1" ht="72" customHeight="1" x14ac:dyDescent="0.25">
      <c r="A397" s="271">
        <f t="shared" si="43"/>
        <v>5</v>
      </c>
      <c r="B397" s="204"/>
      <c r="C397" s="205" t="s">
        <v>230</v>
      </c>
      <c r="D397" s="205" t="s">
        <v>42</v>
      </c>
      <c r="E397" s="206" t="s">
        <v>52</v>
      </c>
      <c r="F397" s="205" t="s">
        <v>231</v>
      </c>
      <c r="G397" s="207" t="s">
        <v>232</v>
      </c>
      <c r="H397" s="208" t="s">
        <v>46</v>
      </c>
      <c r="I397" s="208">
        <v>82468</v>
      </c>
      <c r="J397" s="209">
        <f t="shared" si="39"/>
        <v>1145.3888888888889</v>
      </c>
      <c r="K397" s="210">
        <v>10.199999999999999</v>
      </c>
      <c r="L397" s="211">
        <f t="shared" si="40"/>
        <v>11682.966666666665</v>
      </c>
      <c r="M397" s="211"/>
      <c r="N397" s="211"/>
      <c r="O397" s="211"/>
      <c r="P397" s="210"/>
      <c r="Q397" s="211"/>
      <c r="R397" s="211">
        <f t="shared" si="41"/>
        <v>1168.2966666666666</v>
      </c>
      <c r="S397" s="212">
        <f t="shared" si="42"/>
        <v>12851.263333333332</v>
      </c>
    </row>
    <row r="398" spans="1:19" s="241" customFormat="1" ht="37.5" customHeight="1" x14ac:dyDescent="0.25">
      <c r="A398" s="271">
        <f t="shared" si="43"/>
        <v>6</v>
      </c>
      <c r="B398" s="204"/>
      <c r="C398" s="205" t="s">
        <v>71</v>
      </c>
      <c r="D398" s="205" t="s">
        <v>42</v>
      </c>
      <c r="E398" s="205" t="s">
        <v>48</v>
      </c>
      <c r="F398" s="205" t="s">
        <v>167</v>
      </c>
      <c r="G398" s="207" t="s">
        <v>168</v>
      </c>
      <c r="H398" s="208" t="s">
        <v>46</v>
      </c>
      <c r="I398" s="208">
        <v>90609</v>
      </c>
      <c r="J398" s="209">
        <f t="shared" si="39"/>
        <v>1258.4583333333333</v>
      </c>
      <c r="K398" s="210">
        <v>5</v>
      </c>
      <c r="L398" s="211">
        <f t="shared" si="40"/>
        <v>6292.2916666666661</v>
      </c>
      <c r="M398" s="211"/>
      <c r="N398" s="211"/>
      <c r="O398" s="211">
        <v>20</v>
      </c>
      <c r="P398" s="210">
        <v>5</v>
      </c>
      <c r="Q398" s="211">
        <f>17697*20%/72*P398</f>
        <v>245.79166666666666</v>
      </c>
      <c r="R398" s="211">
        <f t="shared" si="41"/>
        <v>629.22916666666663</v>
      </c>
      <c r="S398" s="212">
        <f t="shared" si="42"/>
        <v>7167.3124999999991</v>
      </c>
    </row>
    <row r="399" spans="1:19" s="241" customFormat="1" ht="99" customHeight="1" x14ac:dyDescent="0.25">
      <c r="A399" s="271">
        <f t="shared" si="43"/>
        <v>7</v>
      </c>
      <c r="B399" s="204"/>
      <c r="C399" s="205" t="s">
        <v>143</v>
      </c>
      <c r="D399" s="205" t="s">
        <v>42</v>
      </c>
      <c r="E399" s="205" t="s">
        <v>169</v>
      </c>
      <c r="F399" s="205" t="s">
        <v>170</v>
      </c>
      <c r="G399" s="207" t="s">
        <v>70</v>
      </c>
      <c r="H399" s="208" t="s">
        <v>46</v>
      </c>
      <c r="I399" s="208">
        <v>93971</v>
      </c>
      <c r="J399" s="209">
        <f t="shared" si="39"/>
        <v>1305.1527777777778</v>
      </c>
      <c r="K399" s="210">
        <v>6.8</v>
      </c>
      <c r="L399" s="211">
        <f t="shared" si="40"/>
        <v>8875.0388888888883</v>
      </c>
      <c r="M399" s="213"/>
      <c r="N399" s="213"/>
      <c r="O399" s="213"/>
      <c r="P399" s="210"/>
      <c r="Q399" s="213"/>
      <c r="R399" s="211">
        <f t="shared" si="41"/>
        <v>887.50388888888892</v>
      </c>
      <c r="S399" s="212">
        <f t="shared" si="42"/>
        <v>9762.5427777777768</v>
      </c>
    </row>
    <row r="400" spans="1:19" s="241" customFormat="1" ht="74.25" customHeight="1" x14ac:dyDescent="0.25">
      <c r="A400" s="271">
        <f t="shared" si="43"/>
        <v>8</v>
      </c>
      <c r="B400" s="204"/>
      <c r="C400" s="205" t="s">
        <v>233</v>
      </c>
      <c r="D400" s="205" t="s">
        <v>42</v>
      </c>
      <c r="E400" s="205" t="s">
        <v>179</v>
      </c>
      <c r="F400" s="205" t="s">
        <v>180</v>
      </c>
      <c r="G400" s="207" t="s">
        <v>181</v>
      </c>
      <c r="H400" s="208" t="s">
        <v>46</v>
      </c>
      <c r="I400" s="208">
        <v>87246</v>
      </c>
      <c r="J400" s="209">
        <f t="shared" si="39"/>
        <v>1211.75</v>
      </c>
      <c r="K400" s="210">
        <v>4</v>
      </c>
      <c r="L400" s="211">
        <f t="shared" si="40"/>
        <v>4847</v>
      </c>
      <c r="M400" s="211"/>
      <c r="N400" s="211"/>
      <c r="O400" s="211"/>
      <c r="P400" s="210"/>
      <c r="Q400" s="211"/>
      <c r="R400" s="211">
        <f t="shared" si="41"/>
        <v>484.70000000000005</v>
      </c>
      <c r="S400" s="212">
        <f t="shared" si="42"/>
        <v>5331.7</v>
      </c>
    </row>
    <row r="401" spans="1:19" ht="75" customHeight="1" x14ac:dyDescent="0.25">
      <c r="A401" s="271">
        <f t="shared" si="43"/>
        <v>9</v>
      </c>
      <c r="B401" s="204"/>
      <c r="C401" s="205" t="s">
        <v>238</v>
      </c>
      <c r="D401" s="205" t="s">
        <v>42</v>
      </c>
      <c r="E401" s="205" t="s">
        <v>48</v>
      </c>
      <c r="F401" s="205" t="s">
        <v>239</v>
      </c>
      <c r="G401" s="207" t="s">
        <v>240</v>
      </c>
      <c r="H401" s="208" t="s">
        <v>46</v>
      </c>
      <c r="I401" s="208">
        <v>92201</v>
      </c>
      <c r="J401" s="209">
        <f t="shared" si="39"/>
        <v>1280.5694444444443</v>
      </c>
      <c r="K401" s="210">
        <v>25.2</v>
      </c>
      <c r="L401" s="211">
        <f t="shared" si="40"/>
        <v>32270.349999999995</v>
      </c>
      <c r="M401" s="211"/>
      <c r="N401" s="211"/>
      <c r="O401" s="211"/>
      <c r="P401" s="210"/>
      <c r="Q401" s="211"/>
      <c r="R401" s="211">
        <f t="shared" si="41"/>
        <v>3227.0349999999999</v>
      </c>
      <c r="S401" s="212">
        <f t="shared" si="42"/>
        <v>35497.384999999995</v>
      </c>
    </row>
    <row r="402" spans="1:19" s="241" customFormat="1" ht="50.25" customHeight="1" x14ac:dyDescent="0.25">
      <c r="A402" s="271">
        <f t="shared" si="43"/>
        <v>10</v>
      </c>
      <c r="B402" s="204"/>
      <c r="C402" s="205" t="s">
        <v>241</v>
      </c>
      <c r="D402" s="205" t="s">
        <v>42</v>
      </c>
      <c r="E402" s="205" t="s">
        <v>48</v>
      </c>
      <c r="F402" s="205" t="s">
        <v>242</v>
      </c>
      <c r="G402" s="207" t="s">
        <v>243</v>
      </c>
      <c r="H402" s="208" t="s">
        <v>46</v>
      </c>
      <c r="I402" s="208">
        <v>89016</v>
      </c>
      <c r="J402" s="209">
        <f t="shared" si="39"/>
        <v>1236.3333333333333</v>
      </c>
      <c r="K402" s="210">
        <v>32.799999999999997</v>
      </c>
      <c r="L402" s="211">
        <f t="shared" si="40"/>
        <v>40551.73333333333</v>
      </c>
      <c r="M402" s="211">
        <v>4424</v>
      </c>
      <c r="N402" s="223"/>
      <c r="O402" s="211"/>
      <c r="P402" s="210"/>
      <c r="Q402" s="211"/>
      <c r="R402" s="211">
        <f t="shared" si="41"/>
        <v>4055.1733333333332</v>
      </c>
      <c r="S402" s="212">
        <f t="shared" si="42"/>
        <v>49030.906666666662</v>
      </c>
    </row>
    <row r="403" spans="1:19" ht="60.75" customHeight="1" x14ac:dyDescent="0.25">
      <c r="A403" s="271">
        <f t="shared" si="43"/>
        <v>11</v>
      </c>
      <c r="B403" s="204"/>
      <c r="C403" s="205" t="s">
        <v>62</v>
      </c>
      <c r="D403" s="205" t="s">
        <v>42</v>
      </c>
      <c r="E403" s="205" t="s">
        <v>43</v>
      </c>
      <c r="F403" s="205" t="s">
        <v>88</v>
      </c>
      <c r="G403" s="207" t="s">
        <v>89</v>
      </c>
      <c r="H403" s="242" t="s">
        <v>46</v>
      </c>
      <c r="I403" s="208">
        <v>80875</v>
      </c>
      <c r="J403" s="209">
        <f t="shared" si="39"/>
        <v>1123.2638888888889</v>
      </c>
      <c r="K403" s="210">
        <v>4.2</v>
      </c>
      <c r="L403" s="211">
        <f t="shared" si="40"/>
        <v>4717.7083333333339</v>
      </c>
      <c r="M403" s="211"/>
      <c r="N403" s="211"/>
      <c r="O403" s="211"/>
      <c r="P403" s="210"/>
      <c r="Q403" s="211"/>
      <c r="R403" s="211">
        <f t="shared" si="41"/>
        <v>471.77083333333343</v>
      </c>
      <c r="S403" s="212">
        <f t="shared" si="42"/>
        <v>5189.479166666667</v>
      </c>
    </row>
    <row r="404" spans="1:19" s="241" customFormat="1" ht="73.5" customHeight="1" x14ac:dyDescent="0.25">
      <c r="A404" s="271">
        <f t="shared" si="43"/>
        <v>12</v>
      </c>
      <c r="B404" s="204"/>
      <c r="C404" s="205" t="s">
        <v>244</v>
      </c>
      <c r="D404" s="205" t="s">
        <v>42</v>
      </c>
      <c r="E404" s="205" t="s">
        <v>235</v>
      </c>
      <c r="F404" s="205" t="s">
        <v>245</v>
      </c>
      <c r="G404" s="207" t="s">
        <v>70</v>
      </c>
      <c r="H404" s="208" t="s">
        <v>46</v>
      </c>
      <c r="I404" s="208">
        <v>93971</v>
      </c>
      <c r="J404" s="210">
        <f t="shared" si="39"/>
        <v>1305.1527777777778</v>
      </c>
      <c r="K404" s="210">
        <v>12</v>
      </c>
      <c r="L404" s="211">
        <f t="shared" si="40"/>
        <v>15661.833333333334</v>
      </c>
      <c r="M404" s="211"/>
      <c r="N404" s="211"/>
      <c r="O404" s="211"/>
      <c r="P404" s="210"/>
      <c r="Q404" s="211"/>
      <c r="R404" s="211">
        <f t="shared" si="41"/>
        <v>1566.1833333333334</v>
      </c>
      <c r="S404" s="212">
        <f t="shared" si="42"/>
        <v>17228.016666666666</v>
      </c>
    </row>
    <row r="405" spans="1:19" ht="48" x14ac:dyDescent="0.25">
      <c r="A405" s="271">
        <f t="shared" si="43"/>
        <v>13</v>
      </c>
      <c r="B405" s="204"/>
      <c r="C405" s="205" t="s">
        <v>345</v>
      </c>
      <c r="D405" s="205" t="s">
        <v>42</v>
      </c>
      <c r="E405" s="205" t="s">
        <v>109</v>
      </c>
      <c r="F405" s="205" t="s">
        <v>247</v>
      </c>
      <c r="G405" s="207" t="s">
        <v>70</v>
      </c>
      <c r="H405" s="208" t="s">
        <v>46</v>
      </c>
      <c r="I405" s="208">
        <v>93971</v>
      </c>
      <c r="J405" s="209">
        <f t="shared" si="39"/>
        <v>1305.1527777777778</v>
      </c>
      <c r="K405" s="210">
        <v>14</v>
      </c>
      <c r="L405" s="211">
        <f t="shared" si="40"/>
        <v>18272.138888888891</v>
      </c>
      <c r="M405" s="211"/>
      <c r="N405" s="211"/>
      <c r="O405" s="211"/>
      <c r="P405" s="210"/>
      <c r="Q405" s="211"/>
      <c r="R405" s="211">
        <f t="shared" si="41"/>
        <v>1827.2138888888892</v>
      </c>
      <c r="S405" s="212">
        <f t="shared" si="42"/>
        <v>20099.352777777778</v>
      </c>
    </row>
    <row r="406" spans="1:19" ht="48" x14ac:dyDescent="0.25">
      <c r="A406" s="271">
        <f t="shared" si="43"/>
        <v>14</v>
      </c>
      <c r="B406" s="204"/>
      <c r="C406" s="205" t="s">
        <v>191</v>
      </c>
      <c r="D406" s="205" t="s">
        <v>42</v>
      </c>
      <c r="E406" s="205" t="s">
        <v>48</v>
      </c>
      <c r="F406" s="205" t="s">
        <v>192</v>
      </c>
      <c r="G406" s="207" t="s">
        <v>193</v>
      </c>
      <c r="H406" s="208" t="s">
        <v>46</v>
      </c>
      <c r="I406" s="208">
        <v>90609</v>
      </c>
      <c r="J406" s="209">
        <f t="shared" si="39"/>
        <v>1258.4583333333333</v>
      </c>
      <c r="K406" s="210">
        <v>4</v>
      </c>
      <c r="L406" s="211">
        <f t="shared" si="40"/>
        <v>5033.833333333333</v>
      </c>
      <c r="M406" s="211"/>
      <c r="N406" s="211"/>
      <c r="O406" s="211">
        <v>25</v>
      </c>
      <c r="P406" s="210">
        <v>4</v>
      </c>
      <c r="Q406" s="211">
        <f>17697*25%/72*P406</f>
        <v>245.79166666666666</v>
      </c>
      <c r="R406" s="211">
        <f t="shared" si="41"/>
        <v>503.38333333333333</v>
      </c>
      <c r="S406" s="212">
        <f t="shared" si="42"/>
        <v>5783.0083333333332</v>
      </c>
    </row>
    <row r="407" spans="1:19" s="241" customFormat="1" ht="86.25" customHeight="1" x14ac:dyDescent="0.25">
      <c r="A407" s="271">
        <f t="shared" si="43"/>
        <v>15</v>
      </c>
      <c r="B407" s="204"/>
      <c r="C407" s="205" t="s">
        <v>290</v>
      </c>
      <c r="D407" s="205" t="s">
        <v>42</v>
      </c>
      <c r="E407" s="205" t="s">
        <v>195</v>
      </c>
      <c r="F407" s="205" t="s">
        <v>196</v>
      </c>
      <c r="G407" s="207" t="s">
        <v>197</v>
      </c>
      <c r="H407" s="208" t="s">
        <v>46</v>
      </c>
      <c r="I407" s="208">
        <v>87246</v>
      </c>
      <c r="J407" s="209">
        <f t="shared" si="39"/>
        <v>1211.75</v>
      </c>
      <c r="K407" s="210">
        <v>8.4</v>
      </c>
      <c r="L407" s="211">
        <f t="shared" si="40"/>
        <v>10178.700000000001</v>
      </c>
      <c r="M407" s="211"/>
      <c r="N407" s="211"/>
      <c r="O407" s="211"/>
      <c r="P407" s="210"/>
      <c r="Q407" s="211"/>
      <c r="R407" s="211">
        <f t="shared" si="41"/>
        <v>1017.8700000000001</v>
      </c>
      <c r="S407" s="212">
        <f t="shared" si="42"/>
        <v>11196.570000000002</v>
      </c>
    </row>
    <row r="408" spans="1:19" s="241" customFormat="1" ht="60.75" customHeight="1" x14ac:dyDescent="0.25">
      <c r="A408" s="271">
        <f t="shared" si="43"/>
        <v>16</v>
      </c>
      <c r="B408" s="204"/>
      <c r="C408" s="205" t="s">
        <v>62</v>
      </c>
      <c r="D408" s="205" t="s">
        <v>42</v>
      </c>
      <c r="E408" s="205" t="s">
        <v>43</v>
      </c>
      <c r="F408" s="205" t="s">
        <v>123</v>
      </c>
      <c r="G408" s="207" t="s">
        <v>89</v>
      </c>
      <c r="H408" s="208" t="s">
        <v>46</v>
      </c>
      <c r="I408" s="208">
        <v>80875</v>
      </c>
      <c r="J408" s="209">
        <f t="shared" si="39"/>
        <v>1123.2638888888889</v>
      </c>
      <c r="K408" s="222">
        <v>4.2</v>
      </c>
      <c r="L408" s="211">
        <f t="shared" si="40"/>
        <v>4717.7083333333339</v>
      </c>
      <c r="M408" s="223"/>
      <c r="N408" s="223"/>
      <c r="O408" s="223"/>
      <c r="P408" s="222"/>
      <c r="Q408" s="211"/>
      <c r="R408" s="211">
        <f t="shared" si="41"/>
        <v>471.77083333333343</v>
      </c>
      <c r="S408" s="212">
        <f t="shared" si="42"/>
        <v>5189.479166666667</v>
      </c>
    </row>
    <row r="409" spans="1:19" ht="60.75" customHeight="1" thickBot="1" x14ac:dyDescent="0.3">
      <c r="A409" s="271">
        <f t="shared" si="43"/>
        <v>17</v>
      </c>
      <c r="B409" s="217"/>
      <c r="C409" s="218" t="s">
        <v>428</v>
      </c>
      <c r="D409" s="219" t="s">
        <v>42</v>
      </c>
      <c r="E409" s="218"/>
      <c r="F409" s="218"/>
      <c r="G409" s="220" t="s">
        <v>125</v>
      </c>
      <c r="H409" s="221" t="s">
        <v>46</v>
      </c>
      <c r="I409" s="221">
        <v>85653</v>
      </c>
      <c r="J409" s="209">
        <f t="shared" si="39"/>
        <v>1189.625</v>
      </c>
      <c r="K409" s="222">
        <v>13.4</v>
      </c>
      <c r="L409" s="211">
        <f t="shared" si="40"/>
        <v>15940.975</v>
      </c>
      <c r="M409" s="223"/>
      <c r="N409" s="223"/>
      <c r="O409" s="223"/>
      <c r="P409" s="222"/>
      <c r="Q409" s="223"/>
      <c r="R409" s="211">
        <f t="shared" si="41"/>
        <v>1594.0975000000001</v>
      </c>
      <c r="S409" s="212">
        <f t="shared" si="42"/>
        <v>17535.072500000002</v>
      </c>
    </row>
    <row r="410" spans="1:19" ht="15.75" thickBot="1" x14ac:dyDescent="0.3">
      <c r="A410" s="256" t="s">
        <v>126</v>
      </c>
      <c r="B410" s="257"/>
      <c r="C410" s="258"/>
      <c r="D410" s="258"/>
      <c r="E410" s="258"/>
      <c r="F410" s="258"/>
      <c r="G410" s="263"/>
      <c r="H410" s="263"/>
      <c r="I410" s="263"/>
      <c r="J410" s="264"/>
      <c r="K410" s="264">
        <f>SUM(K393:K409)</f>
        <v>158.19999999999999</v>
      </c>
      <c r="L410" s="265">
        <f>SUM(L393:L409)</f>
        <v>197066.66666666666</v>
      </c>
      <c r="M410" s="265">
        <f>SUM(M400:M409)</f>
        <v>4424</v>
      </c>
      <c r="N410" s="265"/>
      <c r="O410" s="265"/>
      <c r="P410" s="264"/>
      <c r="Q410" s="265">
        <f>SUM(Q393:Q409)</f>
        <v>737.375</v>
      </c>
      <c r="R410" s="265">
        <f>SUM(R393:R409)</f>
        <v>19706.666666666664</v>
      </c>
      <c r="S410" s="266">
        <f>SUM(S393:S409)</f>
        <v>221934.70833333331</v>
      </c>
    </row>
    <row r="411" spans="1:19" x14ac:dyDescent="0.25">
      <c r="A411" s="237"/>
      <c r="B411" s="237"/>
      <c r="C411" s="237"/>
      <c r="D411" s="237"/>
      <c r="E411" s="237"/>
      <c r="F411" s="237"/>
    </row>
    <row r="412" spans="1:19" x14ac:dyDescent="0.25">
      <c r="A412" s="237"/>
      <c r="B412" s="237"/>
      <c r="C412" s="237"/>
      <c r="D412" s="237"/>
      <c r="E412" s="237"/>
      <c r="F412" s="237"/>
      <c r="R412" s="269">
        <f>R387/R386*100</f>
        <v>100</v>
      </c>
      <c r="S412" s="252">
        <f>S410*R412%</f>
        <v>221934.70833333331</v>
      </c>
    </row>
    <row r="413" spans="1:19" x14ac:dyDescent="0.25">
      <c r="A413" s="237"/>
      <c r="B413" s="237"/>
      <c r="C413" s="237"/>
      <c r="D413" s="237"/>
      <c r="E413" s="237"/>
      <c r="F413" s="237"/>
      <c r="R413" s="253">
        <f>R388/R386*100</f>
        <v>0</v>
      </c>
      <c r="S413" s="250">
        <f>S410-S412</f>
        <v>0</v>
      </c>
    </row>
    <row r="414" spans="1:19" x14ac:dyDescent="0.25">
      <c r="A414" s="237"/>
      <c r="B414" s="237"/>
      <c r="C414" s="9" t="s">
        <v>127</v>
      </c>
      <c r="D414" s="9"/>
      <c r="E414" s="9"/>
      <c r="F414" s="9"/>
      <c r="G414" s="11"/>
      <c r="H414" s="11"/>
      <c r="I414" s="11"/>
      <c r="R414" s="268">
        <f>SUM(R412:R413)</f>
        <v>100</v>
      </c>
      <c r="S414" s="250">
        <f>SUM(S412:S413)</f>
        <v>221934.70833333331</v>
      </c>
    </row>
    <row r="415" spans="1:19" x14ac:dyDescent="0.25">
      <c r="A415" s="237"/>
      <c r="B415" s="237"/>
      <c r="C415" s="9"/>
      <c r="D415" s="9"/>
      <c r="E415" s="9"/>
      <c r="F415" s="80"/>
      <c r="G415" s="81"/>
      <c r="H415" s="11"/>
      <c r="I415" s="11"/>
      <c r="R415" s="180"/>
      <c r="S415" s="180"/>
    </row>
    <row r="416" spans="1:19" x14ac:dyDescent="0.25">
      <c r="A416" s="237"/>
      <c r="B416" s="237"/>
      <c r="C416" s="9" t="s">
        <v>129</v>
      </c>
      <c r="D416" s="9"/>
      <c r="E416" s="9"/>
      <c r="F416" s="9"/>
      <c r="G416" s="82"/>
      <c r="H416" s="82"/>
      <c r="I416" s="11"/>
      <c r="K416" s="267"/>
      <c r="R416" s="272"/>
    </row>
    <row r="417" spans="1:19" x14ac:dyDescent="0.25">
      <c r="R417" s="272"/>
    </row>
    <row r="418" spans="1:19" x14ac:dyDescent="0.25">
      <c r="K418" s="267"/>
      <c r="R418" s="272"/>
    </row>
    <row r="419" spans="1:19" x14ac:dyDescent="0.25">
      <c r="A419" s="1" t="s">
        <v>0</v>
      </c>
      <c r="B419" s="1"/>
      <c r="C419" s="1"/>
      <c r="D419" s="2"/>
      <c r="E419" s="127" t="s">
        <v>450</v>
      </c>
      <c r="F419" s="127"/>
      <c r="G419" s="127"/>
      <c r="H419" s="127"/>
      <c r="I419" s="127"/>
      <c r="J419" s="127"/>
      <c r="K419" s="127"/>
      <c r="L419" s="4"/>
      <c r="M419" s="5"/>
      <c r="N419" s="6" t="s">
        <v>2</v>
      </c>
      <c r="O419" s="6"/>
      <c r="P419" s="6"/>
      <c r="Q419" s="6"/>
      <c r="R419" s="6"/>
      <c r="S419" s="6"/>
    </row>
    <row r="420" spans="1:19" ht="36" customHeight="1" x14ac:dyDescent="0.25">
      <c r="A420" s="8" t="s">
        <v>3</v>
      </c>
      <c r="B420" s="8"/>
      <c r="C420" s="8"/>
      <c r="D420" s="2"/>
      <c r="E420" s="2"/>
      <c r="F420" s="9"/>
      <c r="G420" s="10"/>
      <c r="H420" s="11"/>
      <c r="I420" s="11"/>
      <c r="J420" s="5"/>
      <c r="K420" s="5"/>
      <c r="L420" s="4"/>
      <c r="N420" s="12" t="s">
        <v>4</v>
      </c>
      <c r="O420" s="12"/>
      <c r="P420" s="12"/>
      <c r="Q420" s="12"/>
      <c r="R420" s="12"/>
      <c r="S420" s="12"/>
    </row>
    <row r="421" spans="1:19" x14ac:dyDescent="0.25">
      <c r="A421" s="2"/>
      <c r="B421" s="2"/>
      <c r="C421" s="2"/>
      <c r="D421" s="2"/>
      <c r="E421" s="3" t="s">
        <v>5</v>
      </c>
      <c r="F421" s="3"/>
      <c r="G421" s="3"/>
      <c r="H421" s="3"/>
      <c r="I421" s="3"/>
      <c r="J421" s="3"/>
      <c r="K421" s="3"/>
      <c r="L421" s="3"/>
      <c r="M421" s="5"/>
      <c r="N421" s="13"/>
      <c r="O421" s="13"/>
      <c r="P421" s="13"/>
      <c r="Q421" s="14"/>
      <c r="R421" s="15"/>
      <c r="S421" s="16"/>
    </row>
    <row r="422" spans="1:19" x14ac:dyDescent="0.25">
      <c r="A422" s="3" t="s">
        <v>391</v>
      </c>
      <c r="B422" s="3"/>
      <c r="C422" s="3"/>
      <c r="D422" s="3"/>
      <c r="E422" s="2"/>
      <c r="F422" s="9" t="s">
        <v>7</v>
      </c>
      <c r="G422" s="9"/>
      <c r="H422" s="9"/>
      <c r="I422" s="9"/>
      <c r="J422" s="5"/>
      <c r="K422" s="5"/>
      <c r="L422" s="4"/>
      <c r="M422" s="5"/>
      <c r="N422" s="17" t="s">
        <v>8</v>
      </c>
      <c r="O422" s="17"/>
      <c r="P422" s="17"/>
      <c r="Q422" s="17"/>
      <c r="R422" s="17"/>
      <c r="S422" s="17"/>
    </row>
    <row r="423" spans="1:19" x14ac:dyDescent="0.25">
      <c r="A423" s="177"/>
      <c r="B423" s="177"/>
      <c r="C423" s="177"/>
      <c r="D423" s="177"/>
      <c r="E423" s="177"/>
      <c r="F423" s="177"/>
      <c r="G423" s="178"/>
      <c r="H423" s="178"/>
      <c r="I423" s="178"/>
      <c r="J423" s="179"/>
      <c r="K423" s="179"/>
      <c r="L423" s="180"/>
      <c r="M423" s="179"/>
      <c r="N423" s="181"/>
      <c r="O423" s="182"/>
      <c r="P423" s="181"/>
      <c r="Q423" s="181"/>
      <c r="R423" s="181"/>
      <c r="S423" s="180"/>
    </row>
    <row r="424" spans="1:19" x14ac:dyDescent="0.25">
      <c r="A424" s="177"/>
      <c r="B424" s="177"/>
      <c r="C424" s="177"/>
      <c r="D424" s="177"/>
      <c r="E424" s="177"/>
      <c r="F424" s="183" t="s">
        <v>9</v>
      </c>
      <c r="G424" s="177"/>
      <c r="H424" s="177"/>
      <c r="I424" s="177"/>
      <c r="J424" s="177"/>
      <c r="K424" s="179"/>
      <c r="L424" s="180"/>
      <c r="M424" s="179"/>
      <c r="N424" s="180" t="s">
        <v>10</v>
      </c>
      <c r="O424" s="179"/>
      <c r="P424" s="180"/>
      <c r="Q424" s="180"/>
      <c r="R424" s="180"/>
      <c r="S424" s="180"/>
    </row>
    <row r="425" spans="1:19" x14ac:dyDescent="0.25">
      <c r="A425" s="177"/>
      <c r="B425" s="177"/>
      <c r="C425" s="177"/>
      <c r="D425" s="177"/>
      <c r="E425" s="177"/>
      <c r="F425" s="177"/>
      <c r="G425" s="178"/>
      <c r="H425" s="178"/>
      <c r="I425" s="178"/>
      <c r="J425" s="179"/>
      <c r="K425" s="179"/>
      <c r="L425" s="180"/>
      <c r="M425" s="179"/>
      <c r="N425" s="273" t="s">
        <v>11</v>
      </c>
      <c r="O425" s="274"/>
      <c r="P425" s="273"/>
      <c r="Q425" s="273"/>
      <c r="R425" s="275" t="s">
        <v>438</v>
      </c>
      <c r="S425" s="273"/>
    </row>
    <row r="426" spans="1:19" x14ac:dyDescent="0.25">
      <c r="A426" s="177"/>
      <c r="B426" s="177"/>
      <c r="C426" s="177"/>
      <c r="D426" s="177"/>
      <c r="E426" s="177"/>
      <c r="F426" s="177"/>
      <c r="G426" s="178"/>
      <c r="H426" s="178"/>
      <c r="I426" s="178"/>
      <c r="J426" s="179"/>
      <c r="K426" s="179"/>
      <c r="L426" s="180"/>
      <c r="M426" s="179"/>
      <c r="N426" s="284" t="s">
        <v>451</v>
      </c>
      <c r="O426" s="284"/>
      <c r="P426" s="284"/>
      <c r="Q426" s="284"/>
      <c r="R426" s="284"/>
      <c r="S426" s="284"/>
    </row>
    <row r="427" spans="1:19" ht="30.75" customHeight="1" x14ac:dyDescent="0.25">
      <c r="A427" s="177"/>
      <c r="B427" s="177"/>
      <c r="C427" s="177"/>
      <c r="D427" s="177"/>
      <c r="E427" s="177"/>
      <c r="F427" s="177"/>
      <c r="G427" s="178"/>
      <c r="H427" s="178"/>
      <c r="I427" s="178"/>
      <c r="J427" s="179"/>
      <c r="K427" s="179"/>
      <c r="L427" s="180"/>
      <c r="M427" s="179"/>
      <c r="N427" s="284"/>
      <c r="O427" s="284"/>
      <c r="P427" s="284"/>
      <c r="Q427" s="284"/>
      <c r="R427" s="284"/>
      <c r="S427" s="284"/>
    </row>
    <row r="428" spans="1:19" x14ac:dyDescent="0.25">
      <c r="A428" s="177"/>
      <c r="B428" s="177"/>
      <c r="C428" s="177"/>
      <c r="D428" s="177"/>
      <c r="E428" s="177"/>
      <c r="F428" s="177"/>
      <c r="G428" s="178"/>
      <c r="H428" s="178"/>
      <c r="I428" s="178"/>
      <c r="J428" s="179"/>
      <c r="K428" s="179"/>
      <c r="L428" s="180"/>
      <c r="M428" s="179"/>
      <c r="N428" s="185" t="s">
        <v>14</v>
      </c>
      <c r="O428" s="185"/>
      <c r="P428" s="185"/>
      <c r="Q428" s="185"/>
      <c r="R428" s="186">
        <v>1</v>
      </c>
      <c r="S428" s="180"/>
    </row>
    <row r="429" spans="1:19" x14ac:dyDescent="0.25">
      <c r="A429" s="177"/>
      <c r="B429" s="177"/>
      <c r="C429" s="177"/>
      <c r="D429" s="177"/>
      <c r="E429" s="177"/>
      <c r="F429" s="177"/>
      <c r="G429" s="178"/>
      <c r="H429" s="178"/>
      <c r="I429" s="178"/>
      <c r="J429" s="179"/>
      <c r="K429" s="179"/>
      <c r="L429" s="180"/>
      <c r="M429" s="179"/>
      <c r="N429" s="180" t="s">
        <v>15</v>
      </c>
      <c r="O429" s="179"/>
      <c r="P429" s="180"/>
      <c r="Q429" s="180"/>
      <c r="R429" s="276">
        <v>1</v>
      </c>
      <c r="S429" s="180"/>
    </row>
    <row r="430" spans="1:19" x14ac:dyDescent="0.25">
      <c r="A430" s="177"/>
      <c r="B430" s="177"/>
      <c r="C430" s="177"/>
      <c r="D430" s="177"/>
      <c r="E430" s="177"/>
      <c r="F430" s="177"/>
      <c r="G430" s="178"/>
      <c r="H430" s="178"/>
      <c r="I430" s="178"/>
      <c r="J430" s="179"/>
      <c r="K430" s="179"/>
      <c r="L430" s="180"/>
      <c r="M430" s="179"/>
      <c r="N430" s="180" t="s">
        <v>16</v>
      </c>
      <c r="O430" s="179"/>
      <c r="P430" s="180"/>
      <c r="Q430" s="180"/>
      <c r="R430" s="184">
        <v>25</v>
      </c>
      <c r="S430" s="180"/>
    </row>
    <row r="431" spans="1:19" x14ac:dyDescent="0.25">
      <c r="A431" s="177"/>
      <c r="B431" s="177"/>
      <c r="C431" s="177"/>
      <c r="D431" s="177"/>
      <c r="E431" s="177"/>
      <c r="F431" s="177"/>
      <c r="G431" s="178"/>
      <c r="H431" s="178"/>
      <c r="I431" s="178"/>
      <c r="J431" s="179"/>
      <c r="K431" s="179"/>
      <c r="L431" s="180"/>
      <c r="M431" s="179"/>
      <c r="N431" s="180" t="s">
        <v>17</v>
      </c>
      <c r="O431" s="179"/>
      <c r="P431" s="180"/>
      <c r="Q431" s="180"/>
      <c r="R431" s="275">
        <v>25</v>
      </c>
      <c r="S431" s="180"/>
    </row>
    <row r="432" spans="1:19" x14ac:dyDescent="0.25">
      <c r="A432" s="177"/>
      <c r="B432" s="177"/>
      <c r="C432" s="177"/>
      <c r="D432" s="177"/>
      <c r="E432" s="177"/>
      <c r="F432" s="177"/>
      <c r="G432" s="178"/>
      <c r="H432" s="178"/>
      <c r="I432" s="178"/>
      <c r="J432" s="179"/>
      <c r="K432" s="179"/>
      <c r="L432" s="180"/>
      <c r="M432" s="179"/>
      <c r="N432" s="180" t="s">
        <v>18</v>
      </c>
      <c r="O432" s="179"/>
      <c r="P432" s="180"/>
      <c r="Q432" s="180"/>
      <c r="R432" s="184">
        <v>0</v>
      </c>
      <c r="S432" s="180"/>
    </row>
    <row r="433" spans="1:19" x14ac:dyDescent="0.25">
      <c r="A433" s="177"/>
      <c r="B433" s="177"/>
      <c r="C433" s="177"/>
      <c r="D433" s="177"/>
      <c r="E433" s="177"/>
      <c r="F433" s="177"/>
      <c r="G433" s="178"/>
      <c r="H433" s="178"/>
      <c r="I433" s="178"/>
      <c r="J433" s="179"/>
      <c r="K433" s="179"/>
      <c r="L433" s="180"/>
      <c r="M433" s="179"/>
      <c r="N433" s="180" t="s">
        <v>19</v>
      </c>
      <c r="O433" s="179"/>
      <c r="P433" s="180"/>
      <c r="Q433" s="180"/>
      <c r="R433" s="184">
        <v>1980</v>
      </c>
      <c r="S433" s="180"/>
    </row>
    <row r="434" spans="1:19" x14ac:dyDescent="0.25">
      <c r="A434" s="188" t="s">
        <v>20</v>
      </c>
      <c r="B434" s="188" t="s">
        <v>21</v>
      </c>
      <c r="C434" s="188" t="s">
        <v>22</v>
      </c>
      <c r="D434" s="188" t="s">
        <v>23</v>
      </c>
      <c r="E434" s="188" t="s">
        <v>24</v>
      </c>
      <c r="F434" s="188" t="s">
        <v>25</v>
      </c>
      <c r="G434" s="188" t="s">
        <v>26</v>
      </c>
      <c r="H434" s="188" t="s">
        <v>27</v>
      </c>
      <c r="I434" s="188" t="s">
        <v>28</v>
      </c>
      <c r="J434" s="188" t="s">
        <v>29</v>
      </c>
      <c r="K434" s="188" t="s">
        <v>30</v>
      </c>
      <c r="L434" s="188" t="s">
        <v>31</v>
      </c>
      <c r="M434" s="189" t="s">
        <v>32</v>
      </c>
      <c r="N434" s="190"/>
      <c r="O434" s="190"/>
      <c r="P434" s="190"/>
      <c r="Q434" s="191"/>
      <c r="R434" s="192" t="s">
        <v>33</v>
      </c>
      <c r="S434" s="193" t="s">
        <v>34</v>
      </c>
    </row>
    <row r="435" spans="1:19" x14ac:dyDescent="0.25">
      <c r="A435" s="194"/>
      <c r="B435" s="194"/>
      <c r="C435" s="194"/>
      <c r="D435" s="194"/>
      <c r="E435" s="194"/>
      <c r="F435" s="194"/>
      <c r="G435" s="194"/>
      <c r="H435" s="194"/>
      <c r="I435" s="194"/>
      <c r="J435" s="194"/>
      <c r="K435" s="194"/>
      <c r="L435" s="194"/>
      <c r="M435" s="195" t="s">
        <v>35</v>
      </c>
      <c r="N435" s="192" t="s">
        <v>36</v>
      </c>
      <c r="O435" s="189" t="s">
        <v>37</v>
      </c>
      <c r="P435" s="190"/>
      <c r="Q435" s="191"/>
      <c r="R435" s="196"/>
      <c r="S435" s="197"/>
    </row>
    <row r="436" spans="1:19" ht="24" x14ac:dyDescent="0.25">
      <c r="A436" s="198"/>
      <c r="B436" s="198"/>
      <c r="C436" s="198"/>
      <c r="D436" s="198"/>
      <c r="E436" s="198"/>
      <c r="F436" s="198"/>
      <c r="G436" s="198"/>
      <c r="H436" s="198"/>
      <c r="I436" s="198"/>
      <c r="J436" s="198"/>
      <c r="K436" s="198"/>
      <c r="L436" s="198"/>
      <c r="M436" s="199"/>
      <c r="N436" s="200"/>
      <c r="O436" s="201" t="s">
        <v>38</v>
      </c>
      <c r="P436" s="202" t="s">
        <v>39</v>
      </c>
      <c r="Q436" s="203" t="s">
        <v>40</v>
      </c>
      <c r="R436" s="200"/>
      <c r="S436" s="197"/>
    </row>
    <row r="437" spans="1:19" ht="60" x14ac:dyDescent="0.25">
      <c r="A437" s="277">
        <v>1</v>
      </c>
      <c r="B437" s="278"/>
      <c r="C437" s="205" t="s">
        <v>41</v>
      </c>
      <c r="D437" s="205" t="s">
        <v>42</v>
      </c>
      <c r="E437" s="206" t="s">
        <v>43</v>
      </c>
      <c r="F437" s="205" t="s">
        <v>44</v>
      </c>
      <c r="G437" s="207" t="s">
        <v>45</v>
      </c>
      <c r="H437" s="208" t="s">
        <v>46</v>
      </c>
      <c r="I437" s="208">
        <v>87246</v>
      </c>
      <c r="J437" s="209">
        <f t="shared" ref="J437:J445" si="44">I437/72</f>
        <v>1211.75</v>
      </c>
      <c r="K437" s="210">
        <v>4</v>
      </c>
      <c r="L437" s="211">
        <f t="shared" ref="L437:L445" si="45">J437*K437</f>
        <v>4847</v>
      </c>
      <c r="M437" s="211"/>
      <c r="N437" s="211"/>
      <c r="O437" s="211"/>
      <c r="P437" s="210"/>
      <c r="Q437" s="211"/>
      <c r="R437" s="211">
        <f t="shared" ref="R437:R445" si="46">L437*10%</f>
        <v>484.70000000000005</v>
      </c>
      <c r="S437" s="212">
        <f t="shared" ref="S437:S456" si="47">R437+Q437+N437+M437+L437</f>
        <v>5331.7</v>
      </c>
    </row>
    <row r="438" spans="1:19" ht="60" x14ac:dyDescent="0.25">
      <c r="A438" s="277">
        <f t="shared" ref="A438:A456" si="48">A437+1</f>
        <v>2</v>
      </c>
      <c r="B438" s="278"/>
      <c r="C438" s="205" t="s">
        <v>59</v>
      </c>
      <c r="D438" s="205" t="s">
        <v>42</v>
      </c>
      <c r="E438" s="205" t="s">
        <v>43</v>
      </c>
      <c r="F438" s="216" t="s">
        <v>60</v>
      </c>
      <c r="G438" s="207" t="s">
        <v>61</v>
      </c>
      <c r="H438" s="208" t="s">
        <v>46</v>
      </c>
      <c r="I438" s="208">
        <v>89016</v>
      </c>
      <c r="J438" s="209">
        <f t="shared" si="44"/>
        <v>1236.3333333333333</v>
      </c>
      <c r="K438" s="214">
        <v>9</v>
      </c>
      <c r="L438" s="211">
        <f t="shared" si="45"/>
        <v>11127</v>
      </c>
      <c r="M438" s="211"/>
      <c r="N438" s="211"/>
      <c r="O438" s="211">
        <v>20</v>
      </c>
      <c r="P438" s="210">
        <v>9</v>
      </c>
      <c r="Q438" s="211">
        <f>17697*20%/72*P438</f>
        <v>442.42499999999995</v>
      </c>
      <c r="R438" s="211">
        <f t="shared" si="46"/>
        <v>1112.7</v>
      </c>
      <c r="S438" s="212">
        <f t="shared" si="47"/>
        <v>12682.125</v>
      </c>
    </row>
    <row r="439" spans="1:19" ht="60" x14ac:dyDescent="0.25">
      <c r="A439" s="277">
        <f t="shared" si="48"/>
        <v>3</v>
      </c>
      <c r="B439" s="279"/>
      <c r="C439" s="205" t="s">
        <v>71</v>
      </c>
      <c r="D439" s="205" t="s">
        <v>42</v>
      </c>
      <c r="E439" s="206" t="s">
        <v>52</v>
      </c>
      <c r="F439" s="205" t="s">
        <v>72</v>
      </c>
      <c r="G439" s="207" t="s">
        <v>73</v>
      </c>
      <c r="H439" s="208" t="s">
        <v>46</v>
      </c>
      <c r="I439" s="208">
        <v>82468</v>
      </c>
      <c r="J439" s="209">
        <f t="shared" si="44"/>
        <v>1145.3888888888889</v>
      </c>
      <c r="K439" s="210">
        <v>9</v>
      </c>
      <c r="L439" s="211">
        <f t="shared" si="45"/>
        <v>10308.5</v>
      </c>
      <c r="M439" s="211"/>
      <c r="N439" s="211"/>
      <c r="O439" s="211">
        <v>20</v>
      </c>
      <c r="P439" s="210">
        <v>9</v>
      </c>
      <c r="Q439" s="211">
        <f>17697*20%/72*P439</f>
        <v>442.42499999999995</v>
      </c>
      <c r="R439" s="211">
        <f t="shared" si="46"/>
        <v>1030.8500000000001</v>
      </c>
      <c r="S439" s="212">
        <f t="shared" si="47"/>
        <v>11781.775</v>
      </c>
    </row>
    <row r="440" spans="1:19" ht="36" x14ac:dyDescent="0.25">
      <c r="A440" s="277">
        <f t="shared" si="48"/>
        <v>4</v>
      </c>
      <c r="B440" s="278"/>
      <c r="C440" s="279" t="s">
        <v>51</v>
      </c>
      <c r="D440" s="205" t="s">
        <v>42</v>
      </c>
      <c r="E440" s="205" t="s">
        <v>74</v>
      </c>
      <c r="F440" s="279" t="s">
        <v>75</v>
      </c>
      <c r="G440" s="216" t="s">
        <v>70</v>
      </c>
      <c r="H440" s="208" t="s">
        <v>46</v>
      </c>
      <c r="I440" s="208">
        <v>93971</v>
      </c>
      <c r="J440" s="209">
        <f t="shared" si="44"/>
        <v>1305.1527777777778</v>
      </c>
      <c r="K440" s="210">
        <v>15.9</v>
      </c>
      <c r="L440" s="211">
        <f t="shared" si="45"/>
        <v>20751.929166666669</v>
      </c>
      <c r="M440" s="211"/>
      <c r="N440" s="211"/>
      <c r="O440" s="211">
        <v>25</v>
      </c>
      <c r="P440" s="210">
        <v>15.9</v>
      </c>
      <c r="Q440" s="211">
        <f>17697*25%/72*P440</f>
        <v>977.02187500000002</v>
      </c>
      <c r="R440" s="211">
        <f t="shared" si="46"/>
        <v>2075.1929166666669</v>
      </c>
      <c r="S440" s="212">
        <f t="shared" si="47"/>
        <v>23804.143958333334</v>
      </c>
    </row>
    <row r="441" spans="1:19" ht="60" x14ac:dyDescent="0.25">
      <c r="A441" s="277">
        <f t="shared" si="48"/>
        <v>5</v>
      </c>
      <c r="B441" s="278"/>
      <c r="C441" s="205" t="s">
        <v>62</v>
      </c>
      <c r="D441" s="205" t="s">
        <v>42</v>
      </c>
      <c r="E441" s="205" t="s">
        <v>43</v>
      </c>
      <c r="F441" s="205" t="s">
        <v>206</v>
      </c>
      <c r="G441" s="207" t="s">
        <v>207</v>
      </c>
      <c r="H441" s="208" t="s">
        <v>46</v>
      </c>
      <c r="I441" s="208">
        <v>84061</v>
      </c>
      <c r="J441" s="209">
        <f t="shared" si="44"/>
        <v>1167.5138888888889</v>
      </c>
      <c r="K441" s="210">
        <v>15.2</v>
      </c>
      <c r="L441" s="211">
        <f t="shared" si="45"/>
        <v>17746.211111111112</v>
      </c>
      <c r="M441" s="213"/>
      <c r="N441" s="213"/>
      <c r="O441" s="213"/>
      <c r="P441" s="210"/>
      <c r="Q441" s="213"/>
      <c r="R441" s="211">
        <f t="shared" si="46"/>
        <v>1774.6211111111113</v>
      </c>
      <c r="S441" s="212">
        <f t="shared" si="47"/>
        <v>19520.832222222223</v>
      </c>
    </row>
    <row r="442" spans="1:19" ht="48" x14ac:dyDescent="0.25">
      <c r="A442" s="277">
        <f t="shared" si="48"/>
        <v>6</v>
      </c>
      <c r="B442" s="278"/>
      <c r="C442" s="205" t="s">
        <v>78</v>
      </c>
      <c r="D442" s="205" t="s">
        <v>42</v>
      </c>
      <c r="E442" s="205" t="s">
        <v>79</v>
      </c>
      <c r="F442" s="205" t="s">
        <v>80</v>
      </c>
      <c r="G442" s="207" t="s">
        <v>81</v>
      </c>
      <c r="H442" s="208" t="s">
        <v>46</v>
      </c>
      <c r="I442" s="208">
        <v>84061</v>
      </c>
      <c r="J442" s="209">
        <f t="shared" si="44"/>
        <v>1167.5138888888889</v>
      </c>
      <c r="K442" s="210">
        <v>5.4</v>
      </c>
      <c r="L442" s="211">
        <f t="shared" si="45"/>
        <v>6304.5750000000007</v>
      </c>
      <c r="M442" s="211"/>
      <c r="N442" s="211"/>
      <c r="O442" s="211"/>
      <c r="P442" s="210"/>
      <c r="Q442" s="211"/>
      <c r="R442" s="211">
        <f t="shared" si="46"/>
        <v>630.4575000000001</v>
      </c>
      <c r="S442" s="212">
        <f t="shared" si="47"/>
        <v>6935.0325000000012</v>
      </c>
    </row>
    <row r="443" spans="1:19" ht="36" x14ac:dyDescent="0.25">
      <c r="A443" s="277">
        <f t="shared" si="48"/>
        <v>7</v>
      </c>
      <c r="B443" s="279"/>
      <c r="C443" s="205" t="s">
        <v>66</v>
      </c>
      <c r="D443" s="205" t="s">
        <v>42</v>
      </c>
      <c r="E443" s="206" t="s">
        <v>48</v>
      </c>
      <c r="F443" s="205" t="s">
        <v>394</v>
      </c>
      <c r="G443" s="207" t="s">
        <v>395</v>
      </c>
      <c r="H443" s="208" t="s">
        <v>46</v>
      </c>
      <c r="I443" s="208">
        <v>89016</v>
      </c>
      <c r="J443" s="209">
        <f t="shared" si="44"/>
        <v>1236.3333333333333</v>
      </c>
      <c r="K443" s="210">
        <v>5.4</v>
      </c>
      <c r="L443" s="211">
        <f t="shared" si="45"/>
        <v>6676.2</v>
      </c>
      <c r="M443" s="211"/>
      <c r="N443" s="211"/>
      <c r="O443" s="211"/>
      <c r="P443" s="210"/>
      <c r="Q443" s="211"/>
      <c r="R443" s="211">
        <f t="shared" si="46"/>
        <v>667.62</v>
      </c>
      <c r="S443" s="212">
        <f t="shared" si="47"/>
        <v>7343.82</v>
      </c>
    </row>
    <row r="444" spans="1:19" ht="60" x14ac:dyDescent="0.25">
      <c r="A444" s="277">
        <f t="shared" si="48"/>
        <v>8</v>
      </c>
      <c r="B444" s="278"/>
      <c r="C444" s="205" t="s">
        <v>85</v>
      </c>
      <c r="D444" s="205" t="s">
        <v>42</v>
      </c>
      <c r="E444" s="206" t="s">
        <v>52</v>
      </c>
      <c r="F444" s="205" t="s">
        <v>433</v>
      </c>
      <c r="G444" s="207" t="s">
        <v>434</v>
      </c>
      <c r="H444" s="208" t="s">
        <v>46</v>
      </c>
      <c r="I444" s="208">
        <v>89016</v>
      </c>
      <c r="J444" s="209">
        <f t="shared" si="44"/>
        <v>1236.3333333333333</v>
      </c>
      <c r="K444" s="210">
        <v>18</v>
      </c>
      <c r="L444" s="211">
        <f t="shared" si="45"/>
        <v>22254</v>
      </c>
      <c r="M444" s="213"/>
      <c r="N444" s="213"/>
      <c r="O444" s="211">
        <v>20</v>
      </c>
      <c r="P444" s="210">
        <v>18</v>
      </c>
      <c r="Q444" s="211">
        <f>17697*20%/72*P444</f>
        <v>884.84999999999991</v>
      </c>
      <c r="R444" s="211">
        <f t="shared" si="46"/>
        <v>2225.4</v>
      </c>
      <c r="S444" s="212">
        <f t="shared" si="47"/>
        <v>25364.25</v>
      </c>
    </row>
    <row r="445" spans="1:19" ht="60" x14ac:dyDescent="0.25">
      <c r="A445" s="277">
        <f t="shared" si="48"/>
        <v>9</v>
      </c>
      <c r="B445" s="204"/>
      <c r="C445" s="216" t="s">
        <v>329</v>
      </c>
      <c r="D445" s="205" t="s">
        <v>42</v>
      </c>
      <c r="E445" s="205" t="s">
        <v>175</v>
      </c>
      <c r="F445" s="216" t="s">
        <v>176</v>
      </c>
      <c r="G445" s="207" t="s">
        <v>177</v>
      </c>
      <c r="H445" s="208" t="s">
        <v>46</v>
      </c>
      <c r="I445" s="208">
        <v>80875</v>
      </c>
      <c r="J445" s="209">
        <f t="shared" si="44"/>
        <v>1123.2638888888889</v>
      </c>
      <c r="K445" s="210">
        <v>7.4</v>
      </c>
      <c r="L445" s="211">
        <f t="shared" si="45"/>
        <v>8312.1527777777792</v>
      </c>
      <c r="M445" s="211"/>
      <c r="N445" s="211"/>
      <c r="O445" s="211"/>
      <c r="P445" s="210"/>
      <c r="Q445" s="211"/>
      <c r="R445" s="211">
        <f t="shared" si="46"/>
        <v>831.21527777777794</v>
      </c>
      <c r="S445" s="212">
        <f t="shared" si="47"/>
        <v>9143.3680555555566</v>
      </c>
    </row>
    <row r="446" spans="1:19" ht="60" x14ac:dyDescent="0.25">
      <c r="A446" s="277">
        <f t="shared" si="48"/>
        <v>10</v>
      </c>
      <c r="B446" s="279"/>
      <c r="C446" s="280" t="s">
        <v>234</v>
      </c>
      <c r="D446" s="205" t="s">
        <v>42</v>
      </c>
      <c r="E446" s="205" t="s">
        <v>235</v>
      </c>
      <c r="F446" s="279" t="s">
        <v>236</v>
      </c>
      <c r="G446" s="207" t="s">
        <v>237</v>
      </c>
      <c r="H446" s="208" t="s">
        <v>46</v>
      </c>
      <c r="I446" s="208">
        <v>92201</v>
      </c>
      <c r="J446" s="209">
        <v>1093.7777777777778</v>
      </c>
      <c r="K446" s="210"/>
      <c r="L446" s="211"/>
      <c r="M446" s="211">
        <v>4424</v>
      </c>
      <c r="N446" s="211"/>
      <c r="O446" s="211"/>
      <c r="P446" s="210"/>
      <c r="Q446" s="211"/>
      <c r="R446" s="211"/>
      <c r="S446" s="212">
        <f t="shared" si="47"/>
        <v>4424</v>
      </c>
    </row>
    <row r="447" spans="1:19" ht="36" x14ac:dyDescent="0.25">
      <c r="A447" s="277">
        <f t="shared" si="48"/>
        <v>11</v>
      </c>
      <c r="B447" s="204"/>
      <c r="C447" s="205" t="s">
        <v>55</v>
      </c>
      <c r="D447" s="205" t="s">
        <v>42</v>
      </c>
      <c r="E447" s="205" t="s">
        <v>90</v>
      </c>
      <c r="F447" s="205" t="s">
        <v>91</v>
      </c>
      <c r="G447" s="216" t="s">
        <v>92</v>
      </c>
      <c r="H447" s="208" t="s">
        <v>46</v>
      </c>
      <c r="I447" s="208">
        <v>85653</v>
      </c>
      <c r="J447" s="209">
        <f t="shared" ref="J447:J456" si="49">I447/72</f>
        <v>1189.625</v>
      </c>
      <c r="K447" s="210">
        <v>12.6</v>
      </c>
      <c r="L447" s="211">
        <f t="shared" ref="L447:L456" si="50">J447*K447</f>
        <v>14989.275</v>
      </c>
      <c r="M447" s="211"/>
      <c r="N447" s="211"/>
      <c r="O447" s="211">
        <v>25</v>
      </c>
      <c r="P447" s="210">
        <v>12.6</v>
      </c>
      <c r="Q447" s="211">
        <f>17697*25%/72*P447</f>
        <v>774.24374999999998</v>
      </c>
      <c r="R447" s="211">
        <f t="shared" ref="R447:R456" si="51">L447*10%</f>
        <v>1498.9275</v>
      </c>
      <c r="S447" s="212">
        <f t="shared" si="47"/>
        <v>17262.446250000001</v>
      </c>
    </row>
    <row r="448" spans="1:19" ht="36" x14ac:dyDescent="0.25">
      <c r="A448" s="277">
        <f t="shared" si="48"/>
        <v>12</v>
      </c>
      <c r="B448" s="278"/>
      <c r="C448" s="205" t="s">
        <v>113</v>
      </c>
      <c r="D448" s="205" t="s">
        <v>42</v>
      </c>
      <c r="E448" s="205" t="s">
        <v>94</v>
      </c>
      <c r="F448" s="205" t="s">
        <v>95</v>
      </c>
      <c r="G448" s="207" t="s">
        <v>70</v>
      </c>
      <c r="H448" s="208" t="s">
        <v>46</v>
      </c>
      <c r="I448" s="208">
        <v>93971</v>
      </c>
      <c r="J448" s="209">
        <f t="shared" si="49"/>
        <v>1305.1527777777778</v>
      </c>
      <c r="K448" s="210">
        <v>3.8</v>
      </c>
      <c r="L448" s="211">
        <f t="shared" si="50"/>
        <v>4959.5805555555553</v>
      </c>
      <c r="M448" s="211"/>
      <c r="N448" s="211"/>
      <c r="O448" s="211"/>
      <c r="P448" s="210"/>
      <c r="Q448" s="211"/>
      <c r="R448" s="211">
        <f t="shared" si="51"/>
        <v>495.95805555555557</v>
      </c>
      <c r="S448" s="212">
        <f t="shared" si="47"/>
        <v>5455.5386111111111</v>
      </c>
    </row>
    <row r="449" spans="1:19" ht="48" x14ac:dyDescent="0.25">
      <c r="A449" s="277">
        <f t="shared" si="48"/>
        <v>13</v>
      </c>
      <c r="B449" s="278"/>
      <c r="C449" s="205" t="s">
        <v>96</v>
      </c>
      <c r="D449" s="205" t="s">
        <v>42</v>
      </c>
      <c r="E449" s="205" t="s">
        <v>97</v>
      </c>
      <c r="F449" s="205" t="s">
        <v>98</v>
      </c>
      <c r="G449" s="207" t="s">
        <v>70</v>
      </c>
      <c r="H449" s="208" t="s">
        <v>46</v>
      </c>
      <c r="I449" s="208">
        <v>93971</v>
      </c>
      <c r="J449" s="209">
        <f t="shared" si="49"/>
        <v>1305.1527777777778</v>
      </c>
      <c r="K449" s="210">
        <v>16.8</v>
      </c>
      <c r="L449" s="211">
        <f t="shared" si="50"/>
        <v>21926.566666666669</v>
      </c>
      <c r="M449" s="211"/>
      <c r="N449" s="211"/>
      <c r="O449" s="211">
        <v>20</v>
      </c>
      <c r="P449" s="210">
        <v>16.8</v>
      </c>
      <c r="Q449" s="211">
        <f>17697*20%/72*P449</f>
        <v>825.86</v>
      </c>
      <c r="R449" s="211">
        <f t="shared" si="51"/>
        <v>2192.6566666666672</v>
      </c>
      <c r="S449" s="212">
        <f t="shared" si="47"/>
        <v>24945.083333333336</v>
      </c>
    </row>
    <row r="450" spans="1:19" ht="36" x14ac:dyDescent="0.25">
      <c r="A450" s="277">
        <f t="shared" si="48"/>
        <v>14</v>
      </c>
      <c r="B450" s="204"/>
      <c r="C450" s="205" t="s">
        <v>108</v>
      </c>
      <c r="D450" s="205" t="s">
        <v>42</v>
      </c>
      <c r="E450" s="205" t="s">
        <v>109</v>
      </c>
      <c r="F450" s="205" t="s">
        <v>110</v>
      </c>
      <c r="G450" s="207" t="s">
        <v>70</v>
      </c>
      <c r="H450" s="208" t="s">
        <v>46</v>
      </c>
      <c r="I450" s="208">
        <v>93971</v>
      </c>
      <c r="J450" s="209">
        <f t="shared" si="49"/>
        <v>1305.1527777777778</v>
      </c>
      <c r="K450" s="210">
        <v>15.4</v>
      </c>
      <c r="L450" s="211">
        <f t="shared" si="50"/>
        <v>20099.352777777778</v>
      </c>
      <c r="M450" s="211"/>
      <c r="N450" s="211"/>
      <c r="O450" s="211">
        <v>20</v>
      </c>
      <c r="P450" s="210">
        <v>15.4</v>
      </c>
      <c r="Q450" s="211">
        <f>17697*20%/72*P450</f>
        <v>757.0383333333333</v>
      </c>
      <c r="R450" s="211">
        <f t="shared" si="51"/>
        <v>2009.9352777777779</v>
      </c>
      <c r="S450" s="212">
        <f t="shared" si="47"/>
        <v>22866.326388888891</v>
      </c>
    </row>
    <row r="451" spans="1:19" ht="36" x14ac:dyDescent="0.25">
      <c r="A451" s="277">
        <f t="shared" si="48"/>
        <v>15</v>
      </c>
      <c r="B451" s="205"/>
      <c r="C451" s="205" t="s">
        <v>333</v>
      </c>
      <c r="D451" s="205" t="s">
        <v>42</v>
      </c>
      <c r="E451" s="205" t="s">
        <v>109</v>
      </c>
      <c r="F451" s="205" t="s">
        <v>112</v>
      </c>
      <c r="G451" s="207" t="s">
        <v>70</v>
      </c>
      <c r="H451" s="208" t="s">
        <v>46</v>
      </c>
      <c r="I451" s="208">
        <v>93971</v>
      </c>
      <c r="J451" s="210">
        <f t="shared" si="49"/>
        <v>1305.1527777777778</v>
      </c>
      <c r="K451" s="210">
        <v>9.1999999999999993</v>
      </c>
      <c r="L451" s="211">
        <f t="shared" si="50"/>
        <v>12007.405555555555</v>
      </c>
      <c r="M451" s="211"/>
      <c r="N451" s="211"/>
      <c r="O451" s="211"/>
      <c r="P451" s="210"/>
      <c r="Q451" s="211"/>
      <c r="R451" s="211">
        <f t="shared" si="51"/>
        <v>1200.7405555555556</v>
      </c>
      <c r="S451" s="212">
        <f t="shared" si="47"/>
        <v>13208.146111111111</v>
      </c>
    </row>
    <row r="452" spans="1:19" ht="60" x14ac:dyDescent="0.25">
      <c r="A452" s="277">
        <f t="shared" si="48"/>
        <v>16</v>
      </c>
      <c r="B452" s="278"/>
      <c r="C452" s="205" t="s">
        <v>116</v>
      </c>
      <c r="D452" s="205" t="s">
        <v>42</v>
      </c>
      <c r="E452" s="205" t="s">
        <v>43</v>
      </c>
      <c r="F452" s="205" t="s">
        <v>117</v>
      </c>
      <c r="G452" s="207" t="s">
        <v>118</v>
      </c>
      <c r="H452" s="208" t="s">
        <v>46</v>
      </c>
      <c r="I452" s="208">
        <v>87246</v>
      </c>
      <c r="J452" s="210">
        <f t="shared" si="49"/>
        <v>1211.75</v>
      </c>
      <c r="K452" s="210">
        <v>7.4</v>
      </c>
      <c r="L452" s="211">
        <f t="shared" si="50"/>
        <v>8966.9500000000007</v>
      </c>
      <c r="M452" s="211"/>
      <c r="N452" s="211"/>
      <c r="O452" s="211"/>
      <c r="P452" s="210"/>
      <c r="Q452" s="211"/>
      <c r="R452" s="211">
        <f t="shared" si="51"/>
        <v>896.69500000000016</v>
      </c>
      <c r="S452" s="212">
        <f t="shared" si="47"/>
        <v>9863.6450000000004</v>
      </c>
    </row>
    <row r="453" spans="1:19" ht="36" x14ac:dyDescent="0.25">
      <c r="A453" s="277">
        <f t="shared" si="48"/>
        <v>17</v>
      </c>
      <c r="B453" s="278"/>
      <c r="C453" s="205" t="s">
        <v>96</v>
      </c>
      <c r="D453" s="205" t="s">
        <v>42</v>
      </c>
      <c r="E453" s="205" t="s">
        <v>48</v>
      </c>
      <c r="F453" s="205" t="s">
        <v>119</v>
      </c>
      <c r="G453" s="207" t="s">
        <v>120</v>
      </c>
      <c r="H453" s="208" t="s">
        <v>46</v>
      </c>
      <c r="I453" s="208">
        <v>92201</v>
      </c>
      <c r="J453" s="209">
        <f t="shared" si="49"/>
        <v>1280.5694444444443</v>
      </c>
      <c r="K453" s="210">
        <v>4</v>
      </c>
      <c r="L453" s="211">
        <f t="shared" si="50"/>
        <v>5122.2777777777774</v>
      </c>
      <c r="M453" s="211"/>
      <c r="N453" s="211"/>
      <c r="O453" s="211">
        <v>20</v>
      </c>
      <c r="P453" s="210">
        <v>4</v>
      </c>
      <c r="Q453" s="211">
        <f>17697*20%/72*P453</f>
        <v>196.63333333333333</v>
      </c>
      <c r="R453" s="211">
        <f t="shared" si="51"/>
        <v>512.22777777777776</v>
      </c>
      <c r="S453" s="212">
        <f t="shared" si="47"/>
        <v>5831.1388888888887</v>
      </c>
    </row>
    <row r="454" spans="1:19" ht="36" x14ac:dyDescent="0.25">
      <c r="A454" s="277">
        <f t="shared" si="48"/>
        <v>18</v>
      </c>
      <c r="B454" s="278"/>
      <c r="C454" s="279" t="s">
        <v>51</v>
      </c>
      <c r="D454" s="205" t="s">
        <v>42</v>
      </c>
      <c r="E454" s="278" t="s">
        <v>74</v>
      </c>
      <c r="F454" s="205" t="s">
        <v>121</v>
      </c>
      <c r="G454" s="207" t="s">
        <v>122</v>
      </c>
      <c r="H454" s="208" t="s">
        <v>46</v>
      </c>
      <c r="I454" s="208">
        <v>89016</v>
      </c>
      <c r="J454" s="209">
        <f t="shared" si="49"/>
        <v>1236.3333333333333</v>
      </c>
      <c r="K454" s="210">
        <v>15.9</v>
      </c>
      <c r="L454" s="211">
        <f t="shared" si="50"/>
        <v>19657.7</v>
      </c>
      <c r="M454" s="211"/>
      <c r="N454" s="211"/>
      <c r="O454" s="211">
        <v>25</v>
      </c>
      <c r="P454" s="210">
        <v>15.9</v>
      </c>
      <c r="Q454" s="211">
        <f>17697*25%/72*P454</f>
        <v>977.02187500000002</v>
      </c>
      <c r="R454" s="211">
        <f t="shared" si="51"/>
        <v>1965.7700000000002</v>
      </c>
      <c r="S454" s="212">
        <f t="shared" si="47"/>
        <v>22600.491875</v>
      </c>
    </row>
    <row r="455" spans="1:19" ht="36" x14ac:dyDescent="0.25">
      <c r="A455" s="277">
        <f t="shared" si="48"/>
        <v>19</v>
      </c>
      <c r="B455" s="278"/>
      <c r="C455" s="205" t="s">
        <v>62</v>
      </c>
      <c r="D455" s="205" t="s">
        <v>42</v>
      </c>
      <c r="E455" s="205" t="s">
        <v>94</v>
      </c>
      <c r="F455" s="205" t="s">
        <v>214</v>
      </c>
      <c r="G455" s="207" t="s">
        <v>70</v>
      </c>
      <c r="H455" s="208" t="s">
        <v>46</v>
      </c>
      <c r="I455" s="208">
        <v>93971</v>
      </c>
      <c r="J455" s="209">
        <f t="shared" si="49"/>
        <v>1305.1527777777778</v>
      </c>
      <c r="K455" s="222">
        <v>15.2</v>
      </c>
      <c r="L455" s="211">
        <f t="shared" si="50"/>
        <v>19838.322222222221</v>
      </c>
      <c r="M455" s="223"/>
      <c r="N455" s="223"/>
      <c r="O455" s="223"/>
      <c r="P455" s="222"/>
      <c r="Q455" s="223"/>
      <c r="R455" s="211">
        <f t="shared" si="51"/>
        <v>1983.8322222222223</v>
      </c>
      <c r="S455" s="212">
        <f t="shared" si="47"/>
        <v>21822.154444444444</v>
      </c>
    </row>
    <row r="456" spans="1:19" ht="24.75" thickBot="1" x14ac:dyDescent="0.3">
      <c r="A456" s="277">
        <f t="shared" si="48"/>
        <v>20</v>
      </c>
      <c r="B456" s="281"/>
      <c r="C456" s="218" t="s">
        <v>124</v>
      </c>
      <c r="D456" s="219" t="s">
        <v>42</v>
      </c>
      <c r="E456" s="218"/>
      <c r="F456" s="218"/>
      <c r="G456" s="220" t="s">
        <v>125</v>
      </c>
      <c r="H456" s="221" t="s">
        <v>46</v>
      </c>
      <c r="I456" s="221">
        <v>85653</v>
      </c>
      <c r="J456" s="209">
        <f t="shared" si="49"/>
        <v>1189.625</v>
      </c>
      <c r="K456" s="222">
        <v>8.4</v>
      </c>
      <c r="L456" s="211">
        <f t="shared" si="50"/>
        <v>9992.85</v>
      </c>
      <c r="M456" s="223"/>
      <c r="N456" s="223"/>
      <c r="O456" s="223"/>
      <c r="P456" s="222"/>
      <c r="Q456" s="223"/>
      <c r="R456" s="211">
        <f t="shared" si="51"/>
        <v>999.28500000000008</v>
      </c>
      <c r="S456" s="212">
        <f t="shared" si="47"/>
        <v>10992.135</v>
      </c>
    </row>
    <row r="457" spans="1:19" ht="15.75" thickBot="1" x14ac:dyDescent="0.3">
      <c r="A457" s="224" t="s">
        <v>126</v>
      </c>
      <c r="B457" s="225"/>
      <c r="C457" s="226"/>
      <c r="D457" s="226"/>
      <c r="E457" s="226"/>
      <c r="F457" s="226"/>
      <c r="G457" s="227"/>
      <c r="H457" s="227"/>
      <c r="I457" s="227"/>
      <c r="J457" s="228"/>
      <c r="K457" s="228">
        <f>SUM(K419:K456)</f>
        <v>197.99999999999997</v>
      </c>
      <c r="L457" s="229">
        <f>SUM(L419:L456)</f>
        <v>245887.84861111114</v>
      </c>
      <c r="M457" s="229">
        <f>SUM(M419:M456)</f>
        <v>4424</v>
      </c>
      <c r="N457" s="229"/>
      <c r="O457" s="229"/>
      <c r="P457" s="228">
        <f>SUM(P437:P456)</f>
        <v>116.60000000000001</v>
      </c>
      <c r="Q457" s="229">
        <f>SUM(Q437:Q456)</f>
        <v>6277.519166666666</v>
      </c>
      <c r="R457" s="229">
        <f>SUM(R437:R456)</f>
        <v>24588.784861111115</v>
      </c>
      <c r="S457" s="230">
        <f>SUM(S437:S456)</f>
        <v>281178.15263888886</v>
      </c>
    </row>
    <row r="458" spans="1:19" x14ac:dyDescent="0.25">
      <c r="A458" s="231"/>
      <c r="B458" s="231"/>
      <c r="C458" s="232"/>
      <c r="D458" s="232"/>
      <c r="E458" s="232"/>
      <c r="F458" s="232"/>
      <c r="G458" s="233"/>
      <c r="H458" s="233"/>
      <c r="I458" s="233"/>
      <c r="J458" s="234"/>
      <c r="K458" s="234"/>
      <c r="L458" s="235"/>
      <c r="M458" s="235"/>
      <c r="N458" s="235"/>
      <c r="O458" s="235"/>
      <c r="P458" s="234"/>
      <c r="Q458" s="235"/>
      <c r="R458" s="235"/>
      <c r="S458" s="235"/>
    </row>
    <row r="459" spans="1:19" x14ac:dyDescent="0.25">
      <c r="A459" s="237"/>
      <c r="B459" s="237"/>
      <c r="C459" s="237"/>
      <c r="D459" s="237"/>
      <c r="E459" s="237"/>
      <c r="F459" s="237"/>
      <c r="R459" s="253">
        <f>R431/R430*100</f>
        <v>100</v>
      </c>
      <c r="S459" s="250">
        <f>S457*R459%</f>
        <v>281178.15263888886</v>
      </c>
    </row>
    <row r="460" spans="1:19" x14ac:dyDescent="0.25">
      <c r="A460" s="237"/>
      <c r="B460" s="237"/>
      <c r="C460" s="9" t="s">
        <v>127</v>
      </c>
      <c r="D460" s="9"/>
      <c r="E460" s="9"/>
      <c r="F460" s="9"/>
      <c r="G460" s="11"/>
      <c r="H460" s="11"/>
      <c r="I460" s="11"/>
      <c r="R460" s="268">
        <f>R432/R430*100</f>
        <v>0</v>
      </c>
      <c r="S460" s="250">
        <f>S457-S459</f>
        <v>0</v>
      </c>
    </row>
    <row r="461" spans="1:19" x14ac:dyDescent="0.25">
      <c r="A461" s="237"/>
      <c r="B461" s="237"/>
      <c r="C461" s="9"/>
      <c r="D461" s="9"/>
      <c r="E461" s="9"/>
      <c r="F461" s="9"/>
      <c r="G461" s="11"/>
      <c r="H461" s="11"/>
      <c r="I461" s="11"/>
      <c r="R461" s="268">
        <f>SUM(R459:R460)</f>
        <v>100</v>
      </c>
      <c r="S461" s="250">
        <f>SUM(S459:S460)</f>
        <v>281178.15263888886</v>
      </c>
    </row>
    <row r="462" spans="1:19" x14ac:dyDescent="0.25">
      <c r="A462" s="237"/>
      <c r="B462" s="237"/>
      <c r="C462" s="9" t="s">
        <v>216</v>
      </c>
      <c r="D462" s="9"/>
      <c r="E462" s="9"/>
      <c r="F462" s="11"/>
      <c r="G462" s="11"/>
      <c r="H462" s="11"/>
      <c r="I462" s="11"/>
    </row>
    <row r="464" spans="1:19" x14ac:dyDescent="0.25">
      <c r="K464" s="267"/>
      <c r="L464" s="267"/>
      <c r="M464" s="267"/>
      <c r="N464" s="267"/>
      <c r="O464" s="267"/>
      <c r="P464" s="267"/>
      <c r="Q464" s="267"/>
      <c r="R464" s="267"/>
      <c r="S464" s="267"/>
    </row>
    <row r="466" spans="6:21" x14ac:dyDescent="0.25">
      <c r="K466" s="267"/>
      <c r="S466" s="272"/>
    </row>
    <row r="467" spans="6:21" x14ac:dyDescent="0.25">
      <c r="G467" s="282"/>
      <c r="H467" s="282"/>
      <c r="I467" s="282"/>
      <c r="K467" s="267"/>
      <c r="S467" s="272"/>
    </row>
    <row r="468" spans="6:21" x14ac:dyDescent="0.25">
      <c r="G468" s="282"/>
      <c r="H468" s="282"/>
      <c r="I468" s="282"/>
      <c r="K468" s="267"/>
      <c r="S468" s="272"/>
    </row>
    <row r="469" spans="6:21" x14ac:dyDescent="0.25">
      <c r="F469" s="282"/>
      <c r="G469" s="282"/>
      <c r="H469" s="282"/>
      <c r="I469" s="282"/>
      <c r="K469" s="267"/>
      <c r="S469" s="272"/>
    </row>
    <row r="472" spans="6:21" x14ac:dyDescent="0.25">
      <c r="F472" s="282"/>
      <c r="G472" s="282"/>
      <c r="H472" s="282"/>
      <c r="I472" s="282"/>
      <c r="K472" s="283"/>
      <c r="L472" s="267"/>
      <c r="M472" s="267"/>
      <c r="N472" s="267"/>
      <c r="O472" s="267"/>
      <c r="P472" s="267"/>
      <c r="Q472" s="267"/>
      <c r="R472" s="267"/>
      <c r="S472" s="272"/>
      <c r="T472" s="272"/>
      <c r="U472" s="272"/>
    </row>
    <row r="473" spans="6:21" x14ac:dyDescent="0.25">
      <c r="G473" s="282"/>
      <c r="H473" s="282"/>
      <c r="I473" s="282"/>
      <c r="K473" s="283"/>
      <c r="T473" s="272"/>
    </row>
    <row r="475" spans="6:21" x14ac:dyDescent="0.25">
      <c r="K475" s="267"/>
      <c r="L475" s="267"/>
      <c r="M475" s="267"/>
      <c r="N475" s="267"/>
      <c r="O475" s="267"/>
      <c r="P475" s="267"/>
      <c r="Q475" s="267"/>
      <c r="R475" s="267"/>
      <c r="S475" s="267"/>
    </row>
    <row r="477" spans="6:21" x14ac:dyDescent="0.25">
      <c r="S477" s="267"/>
    </row>
  </sheetData>
  <mergeCells count="266">
    <mergeCell ref="A457:B457"/>
    <mergeCell ref="G467:I467"/>
    <mergeCell ref="G468:I468"/>
    <mergeCell ref="F469:I469"/>
    <mergeCell ref="F472:I472"/>
    <mergeCell ref="G473:I473"/>
    <mergeCell ref="L434:L436"/>
    <mergeCell ref="M434:Q434"/>
    <mergeCell ref="R434:R436"/>
    <mergeCell ref="S434:S436"/>
    <mergeCell ref="M435:M436"/>
    <mergeCell ref="N435:N436"/>
    <mergeCell ref="O435:Q435"/>
    <mergeCell ref="F434:F436"/>
    <mergeCell ref="G434:G436"/>
    <mergeCell ref="H434:H436"/>
    <mergeCell ref="I434:I436"/>
    <mergeCell ref="J434:J436"/>
    <mergeCell ref="K434:K436"/>
    <mergeCell ref="E421:L421"/>
    <mergeCell ref="A422:D422"/>
    <mergeCell ref="N422:S422"/>
    <mergeCell ref="N426:S427"/>
    <mergeCell ref="N428:Q428"/>
    <mergeCell ref="A434:A436"/>
    <mergeCell ref="B434:B436"/>
    <mergeCell ref="C434:C436"/>
    <mergeCell ref="D434:D436"/>
    <mergeCell ref="E434:E436"/>
    <mergeCell ref="A410:B410"/>
    <mergeCell ref="A419:C419"/>
    <mergeCell ref="E419:K419"/>
    <mergeCell ref="N419:S419"/>
    <mergeCell ref="A420:C420"/>
    <mergeCell ref="N420:S420"/>
    <mergeCell ref="L390:L392"/>
    <mergeCell ref="M390:Q390"/>
    <mergeCell ref="R390:R392"/>
    <mergeCell ref="S390:S392"/>
    <mergeCell ref="M391:M392"/>
    <mergeCell ref="N391:N392"/>
    <mergeCell ref="O391:Q391"/>
    <mergeCell ref="F390:F392"/>
    <mergeCell ref="G390:G392"/>
    <mergeCell ref="H390:H392"/>
    <mergeCell ref="I390:I392"/>
    <mergeCell ref="J390:J392"/>
    <mergeCell ref="K390:K392"/>
    <mergeCell ref="E377:L377"/>
    <mergeCell ref="A378:D378"/>
    <mergeCell ref="N378:S378"/>
    <mergeCell ref="N382:S383"/>
    <mergeCell ref="N384:Q384"/>
    <mergeCell ref="A390:A392"/>
    <mergeCell ref="B390:B392"/>
    <mergeCell ref="C390:C392"/>
    <mergeCell ref="D390:D392"/>
    <mergeCell ref="E390:E392"/>
    <mergeCell ref="A359:B359"/>
    <mergeCell ref="A375:C375"/>
    <mergeCell ref="E375:K375"/>
    <mergeCell ref="N375:S375"/>
    <mergeCell ref="A376:C376"/>
    <mergeCell ref="N376:S376"/>
    <mergeCell ref="L333:L335"/>
    <mergeCell ref="M333:Q333"/>
    <mergeCell ref="R333:R335"/>
    <mergeCell ref="S333:S335"/>
    <mergeCell ref="M334:M335"/>
    <mergeCell ref="N334:N335"/>
    <mergeCell ref="O334:Q334"/>
    <mergeCell ref="F333:F335"/>
    <mergeCell ref="G333:G335"/>
    <mergeCell ref="H333:H335"/>
    <mergeCell ref="I333:I335"/>
    <mergeCell ref="J333:J335"/>
    <mergeCell ref="K333:K335"/>
    <mergeCell ref="E320:L320"/>
    <mergeCell ref="A321:D321"/>
    <mergeCell ref="N321:S321"/>
    <mergeCell ref="N325:S326"/>
    <mergeCell ref="N327:Q327"/>
    <mergeCell ref="A333:A335"/>
    <mergeCell ref="B333:B335"/>
    <mergeCell ref="C333:C335"/>
    <mergeCell ref="D333:D335"/>
    <mergeCell ref="E333:E335"/>
    <mergeCell ref="A308:B308"/>
    <mergeCell ref="A318:C318"/>
    <mergeCell ref="E318:K318"/>
    <mergeCell ref="N318:S318"/>
    <mergeCell ref="A319:C319"/>
    <mergeCell ref="N319:S319"/>
    <mergeCell ref="L284:L286"/>
    <mergeCell ref="M284:Q284"/>
    <mergeCell ref="R284:R286"/>
    <mergeCell ref="S284:S286"/>
    <mergeCell ref="M285:M286"/>
    <mergeCell ref="N285:N286"/>
    <mergeCell ref="O285:Q285"/>
    <mergeCell ref="F284:F286"/>
    <mergeCell ref="G284:G286"/>
    <mergeCell ref="H284:H286"/>
    <mergeCell ref="I284:I286"/>
    <mergeCell ref="J284:J286"/>
    <mergeCell ref="K284:K286"/>
    <mergeCell ref="E271:L271"/>
    <mergeCell ref="A272:D272"/>
    <mergeCell ref="N272:S272"/>
    <mergeCell ref="N276:S277"/>
    <mergeCell ref="N278:Q278"/>
    <mergeCell ref="A284:A286"/>
    <mergeCell ref="B284:B286"/>
    <mergeCell ref="C284:C286"/>
    <mergeCell ref="D284:D286"/>
    <mergeCell ref="E284:E286"/>
    <mergeCell ref="A254:B254"/>
    <mergeCell ref="A269:C269"/>
    <mergeCell ref="E269:K269"/>
    <mergeCell ref="N269:S269"/>
    <mergeCell ref="A270:C270"/>
    <mergeCell ref="N270:S270"/>
    <mergeCell ref="L243:L245"/>
    <mergeCell ref="M243:Q243"/>
    <mergeCell ref="R243:R245"/>
    <mergeCell ref="S243:S245"/>
    <mergeCell ref="M244:M245"/>
    <mergeCell ref="N244:N245"/>
    <mergeCell ref="O244:Q244"/>
    <mergeCell ref="F243:F245"/>
    <mergeCell ref="G243:G245"/>
    <mergeCell ref="H243:H245"/>
    <mergeCell ref="I243:I245"/>
    <mergeCell ref="J243:J245"/>
    <mergeCell ref="K243:K245"/>
    <mergeCell ref="E230:L230"/>
    <mergeCell ref="A231:D231"/>
    <mergeCell ref="N231:S231"/>
    <mergeCell ref="N235:S236"/>
    <mergeCell ref="N237:Q237"/>
    <mergeCell ref="A243:A245"/>
    <mergeCell ref="B243:B245"/>
    <mergeCell ref="C243:C245"/>
    <mergeCell ref="D243:D245"/>
    <mergeCell ref="E243:E245"/>
    <mergeCell ref="A217:B217"/>
    <mergeCell ref="A228:C228"/>
    <mergeCell ref="E228:K228"/>
    <mergeCell ref="N228:S228"/>
    <mergeCell ref="A229:C229"/>
    <mergeCell ref="N229:S229"/>
    <mergeCell ref="L193:L195"/>
    <mergeCell ref="M193:Q193"/>
    <mergeCell ref="R193:R195"/>
    <mergeCell ref="S193:S195"/>
    <mergeCell ref="M194:M195"/>
    <mergeCell ref="N194:N195"/>
    <mergeCell ref="O194:Q194"/>
    <mergeCell ref="F193:F195"/>
    <mergeCell ref="G193:G195"/>
    <mergeCell ref="H193:H195"/>
    <mergeCell ref="I193:I195"/>
    <mergeCell ref="J193:J195"/>
    <mergeCell ref="K193:K195"/>
    <mergeCell ref="E179:L179"/>
    <mergeCell ref="A180:D180"/>
    <mergeCell ref="N180:S180"/>
    <mergeCell ref="N184:S185"/>
    <mergeCell ref="N186:Q186"/>
    <mergeCell ref="A193:A195"/>
    <mergeCell ref="B193:B195"/>
    <mergeCell ref="C193:C195"/>
    <mergeCell ref="D193:D195"/>
    <mergeCell ref="E193:E195"/>
    <mergeCell ref="A165:B165"/>
    <mergeCell ref="A177:C177"/>
    <mergeCell ref="E177:K177"/>
    <mergeCell ref="N177:S177"/>
    <mergeCell ref="A178:C178"/>
    <mergeCell ref="N178:S178"/>
    <mergeCell ref="L132:L134"/>
    <mergeCell ref="M132:Q132"/>
    <mergeCell ref="R132:R134"/>
    <mergeCell ref="S132:S134"/>
    <mergeCell ref="M133:M134"/>
    <mergeCell ref="N133:N134"/>
    <mergeCell ref="O133:Q133"/>
    <mergeCell ref="F132:F134"/>
    <mergeCell ref="G132:G134"/>
    <mergeCell ref="H132:H134"/>
    <mergeCell ref="I132:I134"/>
    <mergeCell ref="J132:J134"/>
    <mergeCell ref="K132:K134"/>
    <mergeCell ref="E119:L119"/>
    <mergeCell ref="A120:D120"/>
    <mergeCell ref="N120:S120"/>
    <mergeCell ref="N124:S125"/>
    <mergeCell ref="N126:Q126"/>
    <mergeCell ref="A132:A134"/>
    <mergeCell ref="B132:B134"/>
    <mergeCell ref="C132:C134"/>
    <mergeCell ref="D132:D134"/>
    <mergeCell ref="E132:E134"/>
    <mergeCell ref="A105:B105"/>
    <mergeCell ref="A117:C117"/>
    <mergeCell ref="E117:K117"/>
    <mergeCell ref="N117:S117"/>
    <mergeCell ref="A118:C118"/>
    <mergeCell ref="N118:S118"/>
    <mergeCell ref="L62:L64"/>
    <mergeCell ref="M62:Q62"/>
    <mergeCell ref="R62:R64"/>
    <mergeCell ref="S62:S64"/>
    <mergeCell ref="M63:M64"/>
    <mergeCell ref="N63:N64"/>
    <mergeCell ref="O63:Q63"/>
    <mergeCell ref="F62:F64"/>
    <mergeCell ref="G62:G64"/>
    <mergeCell ref="H62:H64"/>
    <mergeCell ref="I62:I64"/>
    <mergeCell ref="J62:J64"/>
    <mergeCell ref="K62:K64"/>
    <mergeCell ref="E49:L49"/>
    <mergeCell ref="A50:D50"/>
    <mergeCell ref="N50:S50"/>
    <mergeCell ref="N54:S55"/>
    <mergeCell ref="N56:Q56"/>
    <mergeCell ref="A62:A64"/>
    <mergeCell ref="B62:B64"/>
    <mergeCell ref="C62:C64"/>
    <mergeCell ref="D62:D64"/>
    <mergeCell ref="E62:E64"/>
    <mergeCell ref="A39:B39"/>
    <mergeCell ref="A47:C47"/>
    <mergeCell ref="E47:K47"/>
    <mergeCell ref="N47:S47"/>
    <mergeCell ref="A48:C48"/>
    <mergeCell ref="N48:S48"/>
    <mergeCell ref="M16:Q16"/>
    <mergeCell ref="R16:R18"/>
    <mergeCell ref="S16:S18"/>
    <mergeCell ref="M17:M18"/>
    <mergeCell ref="N17:N18"/>
    <mergeCell ref="O17:Q17"/>
    <mergeCell ref="G16:G18"/>
    <mergeCell ref="H16:H18"/>
    <mergeCell ref="I16:I18"/>
    <mergeCell ref="J16:J18"/>
    <mergeCell ref="K16:K18"/>
    <mergeCell ref="L16:L18"/>
    <mergeCell ref="A4:D4"/>
    <mergeCell ref="N4:S4"/>
    <mergeCell ref="N8:S9"/>
    <mergeCell ref="N10:Q10"/>
    <mergeCell ref="A16:A18"/>
    <mergeCell ref="B16:B18"/>
    <mergeCell ref="C16:C18"/>
    <mergeCell ref="D16:D18"/>
    <mergeCell ref="E16:E18"/>
    <mergeCell ref="F16:F18"/>
    <mergeCell ref="A1:C1"/>
    <mergeCell ref="E1:K1"/>
    <mergeCell ref="N1:S1"/>
    <mergeCell ref="A2:C2"/>
    <mergeCell ref="N2:S2"/>
    <mergeCell ref="E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024</vt:lpstr>
      <vt:lpstr>052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Николаева Наталья Дмитриевна</dc:creator>
  <cp:lastModifiedBy>Николаева Наталья Дмитриевна</cp:lastModifiedBy>
  <dcterms:created xsi:type="dcterms:W3CDTF">2015-06-05T18:19:34Z</dcterms:created>
  <dcterms:modified xsi:type="dcterms:W3CDTF">2019-10-18T03:57:45Z</dcterms:modified>
</cp:coreProperties>
</file>