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stafina_n_v\Desktop\Мои ГЗ 2022\"/>
    </mc:Choice>
  </mc:AlternateContent>
  <xr:revisionPtr revIDLastSave="0" documentId="8_{876DA6EF-C0D5-47B1-A70F-643D310DB69A}" xr6:coauthVersionLast="45" xr6:coauthVersionMax="45" xr10:uidLastSave="{00000000-0000-0000-0000-000000000000}"/>
  <bookViews>
    <workbookView xWindow="-120" yWindow="-120" windowWidth="21840" windowHeight="13140" xr2:uid="{1DCE01CC-3E1F-4E01-B190-B1B320E866AA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" i="1" l="1"/>
  <c r="D21" i="1"/>
  <c r="D13" i="1"/>
  <c r="E9" i="1"/>
  <c r="D7" i="1"/>
  <c r="B6" i="1"/>
  <c r="C6" i="1" s="1"/>
  <c r="D6" i="1" s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O12" i="1"/>
  <c r="E13" i="1" s="1"/>
  <c r="N12" i="1"/>
  <c r="O10" i="1"/>
  <c r="E10" i="1" s="1"/>
  <c r="N10" i="1"/>
  <c r="D10" i="1" s="1"/>
  <c r="N8" i="1"/>
  <c r="Y7" i="1"/>
  <c r="U7" i="1"/>
  <c r="T7" i="1"/>
  <c r="S7" i="1"/>
  <c r="Q7" i="1"/>
  <c r="I7" i="1"/>
  <c r="G7" i="1"/>
  <c r="E7" i="1" s="1"/>
</calcChain>
</file>

<file path=xl/sharedStrings.xml><?xml version="1.0" encoding="utf-8"?>
<sst xmlns="http://schemas.openxmlformats.org/spreadsheetml/2006/main" count="56" uniqueCount="33">
  <si>
    <t>№ п/п</t>
  </si>
  <si>
    <t>Заказчик</t>
  </si>
  <si>
    <t>Предмет закупки (товары, работы, услуги)</t>
  </si>
  <si>
    <t>в том числе согласно</t>
  </si>
  <si>
    <t>способом запроса ценовых предложений</t>
  </si>
  <si>
    <t>пп.1 п.3.</t>
  </si>
  <si>
    <t>пп.3 п.3.</t>
  </si>
  <si>
    <t>пп.42 п.3.</t>
  </si>
  <si>
    <t>пп.45 п.3.</t>
  </si>
  <si>
    <t>прочие подпункты п.3</t>
  </si>
  <si>
    <t>кол-во</t>
  </si>
  <si>
    <t>сумма</t>
  </si>
  <si>
    <t>ИТОГО:</t>
  </si>
  <si>
    <t>Коммунальное государственное казенное предприятие "Костанайский колледж автомобильного транспорта" Управления образования акимата Костанайской области</t>
  </si>
  <si>
    <t>Работы</t>
  </si>
  <si>
    <t>Услуги</t>
  </si>
  <si>
    <t>Товары</t>
  </si>
  <si>
    <r>
      <t xml:space="preserve">Способ </t>
    </r>
    <r>
      <rPr>
        <b/>
        <sz val="16"/>
        <rFont val="Times New Roman"/>
        <family val="1"/>
        <charset val="204"/>
      </rPr>
      <t>состоявшейся</t>
    </r>
    <r>
      <rPr>
        <sz val="16"/>
        <rFont val="Times New Roman"/>
        <family val="1"/>
        <charset val="204"/>
      </rPr>
      <t xml:space="preserve"> закупки в соответствии с планом ГЗ</t>
    </r>
  </si>
  <si>
    <r>
      <t xml:space="preserve">Способ </t>
    </r>
    <r>
      <rPr>
        <b/>
        <sz val="16"/>
        <rFont val="Times New Roman"/>
        <family val="1"/>
        <charset val="204"/>
      </rPr>
      <t>несостоявшейся</t>
    </r>
    <r>
      <rPr>
        <sz val="16"/>
        <rFont val="Times New Roman"/>
        <family val="1"/>
        <charset val="204"/>
      </rPr>
      <t xml:space="preserve"> закупки в соответствии с планом ГЗ</t>
    </r>
  </si>
  <si>
    <r>
      <t xml:space="preserve">Способ из одного источника </t>
    </r>
    <r>
      <rPr>
        <b/>
        <sz val="16"/>
        <rFont val="Times New Roman"/>
        <family val="1"/>
        <charset val="204"/>
      </rPr>
      <t xml:space="preserve">путем прямого </t>
    </r>
    <r>
      <rPr>
        <sz val="16"/>
        <rFont val="Times New Roman"/>
        <family val="1"/>
        <charset val="204"/>
      </rPr>
      <t>заключения договора согласно п.3 ст.39 ЗРК о гос.закупках</t>
    </r>
  </si>
  <si>
    <t>Всего договоров</t>
  </si>
  <si>
    <t>Кол-во</t>
  </si>
  <si>
    <t>Открытый конкурс</t>
  </si>
  <si>
    <t>открытый конкурс (п.2 пп.2 ст.39)</t>
  </si>
  <si>
    <t>способом запроса ценовых предложений (п.2 пп.2 ст.39)</t>
  </si>
  <si>
    <t>Способы закупок:</t>
  </si>
  <si>
    <t>№n/n</t>
  </si>
  <si>
    <t>Наименование закупки</t>
  </si>
  <si>
    <t>проценты</t>
  </si>
  <si>
    <t>Из одного источника по несостоявшимся закупкам</t>
  </si>
  <si>
    <t>Из одного источника путем прямого заключения договора</t>
  </si>
  <si>
    <t>ИТОГО</t>
  </si>
  <si>
    <t>Информация по государственным закупкам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</si>
</sst>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.0"/>
    <numFmt numFmtId="166" formatCode="_-* #,##0.0_р_._-;\-* #,##0.0_р_._-;_-* &quot;-&quot;??_р_._-;_-@_-"/>
    <numFmt numFmtId="167" formatCode="_-* #,##0_р_._-;\-* #,##0_р_._-;_-* &quot;-&quot;??_р_._-;_-@_-"/>
    <numFmt numFmtId="168" formatCode="_-* #,##0.0\ _₽_-;\-* #,##0.0\ _₽_-;_-* &quot;-&quot;?\ _₽_-;_-@_-"/>
    <numFmt numFmtId="169" formatCode="_-* #,##0.00\ _₽_-;\-* #,##0.00\ _₽_-;_-* &quot;-&quot;??\ _₽_-;_-@_-"/>
    <numFmt numFmtId="17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7"/>
      <name val="Times New Roman"/>
      <family val="1"/>
      <charset val="204"/>
    </font>
    <font>
      <sz val="19"/>
      <name val="Times New Roman"/>
      <family val="1"/>
      <charset val="204"/>
    </font>
    <font>
      <b/>
      <sz val="27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Helv"/>
      <charset val="204"/>
    </font>
    <font>
      <sz val="16"/>
      <color indexed="10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sz val="24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6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6" fillId="2" borderId="2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66" fontId="5" fillId="2" borderId="5" xfId="1" applyNumberFormat="1" applyFont="1" applyFill="1" applyBorder="1" applyAlignment="1">
      <alignment horizontal="center" vertical="center" wrapText="1"/>
    </xf>
    <xf numFmtId="166" fontId="5" fillId="2" borderId="5" xfId="1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6" fontId="5" fillId="2" borderId="7" xfId="1" applyNumberFormat="1" applyFont="1" applyFill="1" applyBorder="1" applyAlignment="1">
      <alignment horizontal="center" vertical="center" wrapText="1"/>
    </xf>
    <xf numFmtId="166" fontId="5" fillId="2" borderId="7" xfId="1" applyNumberFormat="1" applyFont="1" applyFill="1" applyBorder="1" applyAlignment="1">
      <alignment horizontal="center" vertical="center" wrapText="1"/>
    </xf>
    <xf numFmtId="167" fontId="5" fillId="2" borderId="5" xfId="1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167" fontId="5" fillId="2" borderId="7" xfId="1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right" vertical="center" wrapText="1"/>
    </xf>
    <xf numFmtId="164" fontId="6" fillId="2" borderId="4" xfId="0" applyNumberFormat="1" applyFont="1" applyFill="1" applyBorder="1" applyAlignment="1">
      <alignment horizontal="right" vertical="center" wrapText="1"/>
    </xf>
    <xf numFmtId="164" fontId="5" fillId="2" borderId="7" xfId="2" applyNumberFormat="1" applyFont="1" applyFill="1" applyBorder="1" applyAlignment="1">
      <alignment horizontal="center" vertical="center" wrapText="1"/>
    </xf>
    <xf numFmtId="167" fontId="5" fillId="2" borderId="7" xfId="2" applyNumberFormat="1" applyFont="1" applyFill="1" applyBorder="1" applyAlignment="1">
      <alignment horizontal="center" vertical="center" wrapText="1"/>
    </xf>
    <xf numFmtId="169" fontId="5" fillId="2" borderId="7" xfId="2" applyNumberFormat="1" applyFont="1" applyFill="1" applyBorder="1" applyAlignment="1">
      <alignment horizontal="center" vertical="center" wrapText="1"/>
    </xf>
    <xf numFmtId="168" fontId="5" fillId="2" borderId="5" xfId="2" applyNumberFormat="1" applyFont="1" applyFill="1" applyBorder="1" applyAlignment="1">
      <alignment vertical="center" wrapText="1"/>
    </xf>
    <xf numFmtId="166" fontId="5" fillId="2" borderId="7" xfId="1" applyNumberFormat="1" applyFont="1" applyFill="1" applyBorder="1" applyAlignment="1">
      <alignment horizont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0" fillId="0" borderId="1" xfId="0" applyBorder="1"/>
    <xf numFmtId="0" fontId="12" fillId="2" borderId="1" xfId="0" applyFont="1" applyFill="1" applyBorder="1" applyAlignment="1">
      <alignment vertical="center"/>
    </xf>
    <xf numFmtId="0" fontId="13" fillId="0" borderId="1" xfId="0" applyFont="1" applyBorder="1"/>
    <xf numFmtId="0" fontId="14" fillId="0" borderId="1" xfId="0" applyFont="1" applyBorder="1"/>
    <xf numFmtId="0" fontId="14" fillId="0" borderId="1" xfId="0" applyFont="1" applyBorder="1" applyAlignment="1">
      <alignment wrapText="1"/>
    </xf>
    <xf numFmtId="174" fontId="12" fillId="2" borderId="1" xfId="0" applyNumberFormat="1" applyFont="1" applyFill="1" applyBorder="1" applyAlignment="1">
      <alignment vertical="center"/>
    </xf>
    <xf numFmtId="10" fontId="12" fillId="2" borderId="1" xfId="0" applyNumberFormat="1" applyFont="1" applyFill="1" applyBorder="1" applyAlignment="1">
      <alignment vertical="center"/>
    </xf>
    <xf numFmtId="10" fontId="14" fillId="0" borderId="1" xfId="0" applyNumberFormat="1" applyFont="1" applyBorder="1"/>
    <xf numFmtId="9" fontId="14" fillId="0" borderId="1" xfId="0" applyNumberFormat="1" applyFont="1" applyBorder="1"/>
    <xf numFmtId="167" fontId="5" fillId="2" borderId="5" xfId="2" applyNumberFormat="1" applyFont="1" applyFill="1" applyBorder="1" applyAlignment="1">
      <alignment wrapText="1"/>
    </xf>
    <xf numFmtId="3" fontId="5" fillId="2" borderId="7" xfId="2" applyNumberFormat="1" applyFont="1" applyFill="1" applyBorder="1" applyAlignment="1">
      <alignment horizontal="center" wrapText="1"/>
    </xf>
    <xf numFmtId="174" fontId="14" fillId="0" borderId="1" xfId="0" applyNumberFormat="1" applyFont="1" applyBorder="1"/>
  </cellXfs>
  <cellStyles count="3">
    <cellStyle name="Обычный" xfId="0" builtinId="0"/>
    <cellStyle name="Обычный_ Остатки 2007  год" xfId="2" xr:uid="{3B369F47-BBB3-4A44-8347-294EF4AF9121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06846-EA71-4324-B94F-85426678657F}">
  <dimension ref="A1:Y21"/>
  <sheetViews>
    <sheetView tabSelected="1" workbookViewId="0">
      <selection activeCell="E26" sqref="E26"/>
    </sheetView>
  </sheetViews>
  <sheetFormatPr defaultRowHeight="15" x14ac:dyDescent="0.25"/>
  <cols>
    <col min="1" max="1" width="5.85546875" customWidth="1"/>
    <col min="2" max="2" width="30.42578125" customWidth="1"/>
    <col min="3" max="4" width="12.28515625" customWidth="1"/>
    <col min="5" max="5" width="18.140625" customWidth="1"/>
    <col min="6" max="6" width="6.140625" customWidth="1"/>
    <col min="7" max="7" width="15.140625" customWidth="1"/>
    <col min="8" max="8" width="7.140625" customWidth="1"/>
    <col min="9" max="9" width="16.28515625" customWidth="1"/>
    <col min="10" max="10" width="5.28515625" customWidth="1"/>
    <col min="11" max="11" width="12.42578125" customWidth="1"/>
    <col min="12" max="12" width="6.28515625" customWidth="1"/>
    <col min="13" max="13" width="16.28515625" customWidth="1"/>
    <col min="15" max="15" width="12.28515625" customWidth="1"/>
    <col min="16" max="16" width="5.28515625" customWidth="1"/>
    <col min="17" max="17" width="12" customWidth="1"/>
    <col min="18" max="18" width="5.140625" customWidth="1"/>
    <col min="19" max="19" width="11.5703125" customWidth="1"/>
    <col min="20" max="20" width="7.28515625" customWidth="1"/>
    <col min="21" max="21" width="11.85546875" customWidth="1"/>
    <col min="22" max="22" width="6.85546875" customWidth="1"/>
  </cols>
  <sheetData>
    <row r="1" spans="1:25" s="5" customFormat="1" ht="49.5" customHeight="1" x14ac:dyDescent="0.25">
      <c r="A1" s="37" t="s">
        <v>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3" spans="1:25" s="3" customFormat="1" ht="50.25" customHeight="1" x14ac:dyDescent="0.25">
      <c r="A3" s="1" t="s">
        <v>0</v>
      </c>
      <c r="B3" s="41" t="s">
        <v>1</v>
      </c>
      <c r="C3" s="41" t="s">
        <v>2</v>
      </c>
      <c r="D3" s="44" t="s">
        <v>20</v>
      </c>
      <c r="E3" s="45"/>
      <c r="F3" s="38" t="s">
        <v>17</v>
      </c>
      <c r="G3" s="39"/>
      <c r="H3" s="39"/>
      <c r="I3" s="40"/>
      <c r="J3" s="38" t="s">
        <v>18</v>
      </c>
      <c r="K3" s="39"/>
      <c r="L3" s="39"/>
      <c r="M3" s="40"/>
      <c r="N3" s="41" t="s">
        <v>19</v>
      </c>
      <c r="O3" s="41"/>
      <c r="P3" s="2" t="s">
        <v>3</v>
      </c>
      <c r="Q3" s="2"/>
      <c r="R3" s="2"/>
      <c r="S3" s="2"/>
      <c r="T3" s="2"/>
      <c r="U3" s="2"/>
      <c r="V3" s="2"/>
      <c r="W3" s="2"/>
      <c r="X3" s="2"/>
      <c r="Y3" s="2"/>
    </row>
    <row r="4" spans="1:25" s="3" customFormat="1" ht="207.75" customHeight="1" x14ac:dyDescent="0.25">
      <c r="A4" s="1"/>
      <c r="B4" s="41"/>
      <c r="C4" s="41"/>
      <c r="D4" s="46"/>
      <c r="E4" s="47"/>
      <c r="F4" s="38" t="s">
        <v>22</v>
      </c>
      <c r="G4" s="40"/>
      <c r="H4" s="38" t="s">
        <v>4</v>
      </c>
      <c r="I4" s="40"/>
      <c r="J4" s="38" t="s">
        <v>23</v>
      </c>
      <c r="K4" s="40"/>
      <c r="L4" s="38" t="s">
        <v>24</v>
      </c>
      <c r="M4" s="40"/>
      <c r="N4" s="41"/>
      <c r="O4" s="41"/>
      <c r="P4" s="41" t="s">
        <v>5</v>
      </c>
      <c r="Q4" s="41"/>
      <c r="R4" s="41" t="s">
        <v>6</v>
      </c>
      <c r="S4" s="41"/>
      <c r="T4" s="41" t="s">
        <v>7</v>
      </c>
      <c r="U4" s="41"/>
      <c r="V4" s="41" t="s">
        <v>8</v>
      </c>
      <c r="W4" s="41"/>
      <c r="X4" s="41" t="s">
        <v>9</v>
      </c>
      <c r="Y4" s="41"/>
    </row>
    <row r="5" spans="1:25" s="5" customFormat="1" ht="35.25" customHeight="1" x14ac:dyDescent="0.25">
      <c r="A5" s="1"/>
      <c r="B5" s="41"/>
      <c r="C5" s="41"/>
      <c r="D5" s="4" t="s">
        <v>21</v>
      </c>
      <c r="E5" s="4" t="s">
        <v>11</v>
      </c>
      <c r="F5" s="4" t="s">
        <v>10</v>
      </c>
      <c r="G5" s="4" t="s">
        <v>11</v>
      </c>
      <c r="H5" s="4" t="s">
        <v>10</v>
      </c>
      <c r="I5" s="4" t="s">
        <v>11</v>
      </c>
      <c r="J5" s="4" t="s">
        <v>10</v>
      </c>
      <c r="K5" s="4" t="s">
        <v>11</v>
      </c>
      <c r="L5" s="4" t="s">
        <v>10</v>
      </c>
      <c r="M5" s="4" t="s">
        <v>11</v>
      </c>
      <c r="N5" s="4" t="s">
        <v>10</v>
      </c>
      <c r="O5" s="4" t="s">
        <v>11</v>
      </c>
      <c r="P5" s="4" t="s">
        <v>10</v>
      </c>
      <c r="Q5" s="4" t="s">
        <v>11</v>
      </c>
      <c r="R5" s="4" t="s">
        <v>10</v>
      </c>
      <c r="S5" s="4" t="s">
        <v>11</v>
      </c>
      <c r="T5" s="4" t="s">
        <v>10</v>
      </c>
      <c r="U5" s="4" t="s">
        <v>11</v>
      </c>
      <c r="V5" s="4" t="s">
        <v>10</v>
      </c>
      <c r="W5" s="4" t="s">
        <v>11</v>
      </c>
      <c r="X5" s="4" t="s">
        <v>10</v>
      </c>
      <c r="Y5" s="4" t="s">
        <v>11</v>
      </c>
    </row>
    <row r="6" spans="1:25" s="5" customFormat="1" ht="27.75" customHeight="1" x14ac:dyDescent="0.25">
      <c r="A6" s="4">
        <v>1</v>
      </c>
      <c r="B6" s="4">
        <f>A6+1</f>
        <v>2</v>
      </c>
      <c r="C6" s="4">
        <f t="shared" ref="C6:Y6" si="0">B6+1</f>
        <v>3</v>
      </c>
      <c r="D6" s="4">
        <f t="shared" si="0"/>
        <v>4</v>
      </c>
      <c r="E6" s="4">
        <f t="shared" si="0"/>
        <v>5</v>
      </c>
      <c r="F6" s="4">
        <f t="shared" si="0"/>
        <v>6</v>
      </c>
      <c r="G6" s="4">
        <f t="shared" si="0"/>
        <v>7</v>
      </c>
      <c r="H6" s="4">
        <f t="shared" si="0"/>
        <v>8</v>
      </c>
      <c r="I6" s="4">
        <f t="shared" si="0"/>
        <v>9</v>
      </c>
      <c r="J6" s="4">
        <f t="shared" si="0"/>
        <v>10</v>
      </c>
      <c r="K6" s="4">
        <f t="shared" si="0"/>
        <v>11</v>
      </c>
      <c r="L6" s="4">
        <f t="shared" si="0"/>
        <v>12</v>
      </c>
      <c r="M6" s="4">
        <f t="shared" si="0"/>
        <v>13</v>
      </c>
      <c r="N6" s="4">
        <f t="shared" si="0"/>
        <v>14</v>
      </c>
      <c r="O6" s="4">
        <f t="shared" si="0"/>
        <v>15</v>
      </c>
      <c r="P6" s="4">
        <f t="shared" si="0"/>
        <v>16</v>
      </c>
      <c r="Q6" s="4">
        <f t="shared" si="0"/>
        <v>17</v>
      </c>
      <c r="R6" s="4">
        <f t="shared" si="0"/>
        <v>18</v>
      </c>
      <c r="S6" s="4">
        <f t="shared" si="0"/>
        <v>19</v>
      </c>
      <c r="T6" s="4">
        <f t="shared" si="0"/>
        <v>20</v>
      </c>
      <c r="U6" s="4">
        <f t="shared" si="0"/>
        <v>21</v>
      </c>
      <c r="V6" s="4">
        <f t="shared" si="0"/>
        <v>22</v>
      </c>
      <c r="W6" s="4">
        <f t="shared" si="0"/>
        <v>23</v>
      </c>
      <c r="X6" s="4">
        <f t="shared" si="0"/>
        <v>24</v>
      </c>
      <c r="Y6" s="4">
        <f t="shared" si="0"/>
        <v>25</v>
      </c>
    </row>
    <row r="7" spans="1:25" s="13" customFormat="1" ht="27.75" customHeight="1" x14ac:dyDescent="0.25">
      <c r="A7" s="6" t="s">
        <v>12</v>
      </c>
      <c r="B7" s="7"/>
      <c r="C7" s="8"/>
      <c r="D7" s="48">
        <f>F7+H7+J7+L7+N7</f>
        <v>268</v>
      </c>
      <c r="E7" s="49">
        <f>G7+I7+K7+M7+O7</f>
        <v>396777.39999999997</v>
      </c>
      <c r="F7" s="9">
        <v>8</v>
      </c>
      <c r="G7" s="10">
        <f>G8+G10+G12</f>
        <v>247422.9</v>
      </c>
      <c r="H7" s="9">
        <v>46</v>
      </c>
      <c r="I7" s="10">
        <f>I10+I13</f>
        <v>26967.9</v>
      </c>
      <c r="J7" s="9">
        <v>1</v>
      </c>
      <c r="K7" s="10">
        <v>19000</v>
      </c>
      <c r="L7" s="9">
        <v>17</v>
      </c>
      <c r="M7" s="11">
        <v>10123.6</v>
      </c>
      <c r="N7" s="11">
        <v>196</v>
      </c>
      <c r="O7" s="12">
        <v>93263</v>
      </c>
      <c r="P7" s="11">
        <v>3</v>
      </c>
      <c r="Q7" s="10">
        <f>Q10+Q12</f>
        <v>56381.100000000006</v>
      </c>
      <c r="R7" s="11">
        <v>6</v>
      </c>
      <c r="S7" s="10">
        <f>S10+S12</f>
        <v>9586.1</v>
      </c>
      <c r="T7" s="9">
        <f>T8+T10+T12</f>
        <v>174</v>
      </c>
      <c r="U7" s="10">
        <f>U8+U10+U12</f>
        <v>26209.7</v>
      </c>
      <c r="V7" s="11">
        <v>5</v>
      </c>
      <c r="W7" s="11">
        <v>174.9</v>
      </c>
      <c r="X7" s="11">
        <v>8</v>
      </c>
      <c r="Y7" s="12">
        <f>Y10+Y12</f>
        <v>911.1</v>
      </c>
    </row>
    <row r="8" spans="1:25" s="5" customFormat="1" ht="32.25" customHeight="1" x14ac:dyDescent="0.25">
      <c r="A8" s="14">
        <v>1</v>
      </c>
      <c r="B8" s="15" t="s">
        <v>13</v>
      </c>
      <c r="C8" s="16" t="s">
        <v>14</v>
      </c>
      <c r="D8" s="42"/>
      <c r="E8" s="42"/>
      <c r="F8" s="17">
        <v>1</v>
      </c>
      <c r="G8" s="18">
        <v>18700</v>
      </c>
      <c r="H8" s="19"/>
      <c r="I8" s="19"/>
      <c r="J8" s="17"/>
      <c r="K8" s="20"/>
      <c r="L8" s="17"/>
      <c r="M8" s="17"/>
      <c r="N8" s="17">
        <f>T8</f>
        <v>47</v>
      </c>
      <c r="O8" s="18">
        <v>13937.8</v>
      </c>
      <c r="P8" s="17"/>
      <c r="Q8" s="18"/>
      <c r="R8" s="17"/>
      <c r="S8" s="17"/>
      <c r="T8" s="17">
        <v>47</v>
      </c>
      <c r="U8" s="18">
        <v>13937.8</v>
      </c>
      <c r="V8" s="17"/>
      <c r="W8" s="18"/>
      <c r="X8" s="17"/>
      <c r="Y8" s="17"/>
    </row>
    <row r="9" spans="1:25" s="5" customFormat="1" ht="24.75" customHeight="1" x14ac:dyDescent="0.3">
      <c r="A9" s="21"/>
      <c r="B9" s="22"/>
      <c r="C9" s="16"/>
      <c r="D9" s="67">
        <f>F8+N8+S8</f>
        <v>48</v>
      </c>
      <c r="E9" s="50">
        <f>G8+O8</f>
        <v>32637.8</v>
      </c>
      <c r="F9" s="23"/>
      <c r="G9" s="24"/>
      <c r="H9" s="25"/>
      <c r="I9" s="25"/>
      <c r="J9" s="23"/>
      <c r="K9" s="26"/>
      <c r="L9" s="23"/>
      <c r="M9" s="23"/>
      <c r="N9" s="23"/>
      <c r="O9" s="24"/>
      <c r="P9" s="23"/>
      <c r="Q9" s="24"/>
      <c r="R9" s="23"/>
      <c r="S9" s="23"/>
      <c r="T9" s="23"/>
      <c r="U9" s="24"/>
      <c r="V9" s="23"/>
      <c r="W9" s="24"/>
      <c r="X9" s="23"/>
      <c r="Y9" s="23"/>
    </row>
    <row r="10" spans="1:25" s="5" customFormat="1" ht="41.25" customHeight="1" x14ac:dyDescent="0.3">
      <c r="A10" s="21"/>
      <c r="B10" s="22"/>
      <c r="C10" s="16" t="s">
        <v>15</v>
      </c>
      <c r="D10" s="66">
        <f>F10+H10+N10</f>
        <v>76</v>
      </c>
      <c r="E10" s="53">
        <f>G10+I10+O10</f>
        <v>63600.4</v>
      </c>
      <c r="F10" s="17">
        <v>1</v>
      </c>
      <c r="G10" s="18">
        <v>4862</v>
      </c>
      <c r="H10" s="27">
        <v>2</v>
      </c>
      <c r="I10" s="19">
        <v>2311.1999999999998</v>
      </c>
      <c r="J10" s="17"/>
      <c r="K10" s="18"/>
      <c r="L10" s="17"/>
      <c r="M10" s="17"/>
      <c r="N10" s="17">
        <f>P10+R10+T10+V10+X10</f>
        <v>73</v>
      </c>
      <c r="O10" s="18">
        <f>Q10+S10+U10+W10+Y10</f>
        <v>56427.200000000004</v>
      </c>
      <c r="P10" s="17">
        <v>2</v>
      </c>
      <c r="Q10" s="18">
        <v>44989.3</v>
      </c>
      <c r="R10" s="17">
        <v>1</v>
      </c>
      <c r="S10" s="18">
        <v>560.9</v>
      </c>
      <c r="T10" s="17">
        <v>58</v>
      </c>
      <c r="U10" s="18">
        <v>10012</v>
      </c>
      <c r="V10" s="17">
        <v>5</v>
      </c>
      <c r="W10" s="18">
        <v>174.9</v>
      </c>
      <c r="X10" s="17">
        <v>7</v>
      </c>
      <c r="Y10" s="17">
        <v>690.1</v>
      </c>
    </row>
    <row r="11" spans="1:25" s="5" customFormat="1" ht="18" customHeight="1" x14ac:dyDescent="0.25">
      <c r="A11" s="21"/>
      <c r="B11" s="22"/>
      <c r="C11" s="16"/>
      <c r="D11" s="43"/>
      <c r="E11" s="43"/>
      <c r="F11" s="23"/>
      <c r="G11" s="24"/>
      <c r="H11" s="29"/>
      <c r="I11" s="25"/>
      <c r="J11" s="23"/>
      <c r="K11" s="24"/>
      <c r="L11" s="23"/>
      <c r="M11" s="23"/>
      <c r="N11" s="23"/>
      <c r="O11" s="24"/>
      <c r="P11" s="23"/>
      <c r="Q11" s="24"/>
      <c r="R11" s="23"/>
      <c r="S11" s="24"/>
      <c r="T11" s="23"/>
      <c r="U11" s="24"/>
      <c r="V11" s="23"/>
      <c r="W11" s="24"/>
      <c r="X11" s="23"/>
      <c r="Y11" s="23"/>
    </row>
    <row r="12" spans="1:25" s="5" customFormat="1" ht="30.75" customHeight="1" x14ac:dyDescent="0.25">
      <c r="A12" s="21"/>
      <c r="B12" s="22"/>
      <c r="C12" s="15" t="s">
        <v>16</v>
      </c>
      <c r="D12" s="42"/>
      <c r="E12" s="42"/>
      <c r="F12" s="17">
        <v>6</v>
      </c>
      <c r="G12" s="18">
        <v>223860.9</v>
      </c>
      <c r="H12" s="27"/>
      <c r="I12" s="19"/>
      <c r="J12" s="17">
        <v>1</v>
      </c>
      <c r="K12" s="18">
        <v>19000</v>
      </c>
      <c r="L12" s="17">
        <v>17</v>
      </c>
      <c r="M12" s="28">
        <v>10123.6</v>
      </c>
      <c r="N12" s="17">
        <f>P12+R12+T12+X12</f>
        <v>76</v>
      </c>
      <c r="O12" s="18">
        <f>Q12+S12+U12+Y12</f>
        <v>22897.9</v>
      </c>
      <c r="P12" s="17">
        <v>1</v>
      </c>
      <c r="Q12" s="18">
        <v>11391.8</v>
      </c>
      <c r="R12" s="17">
        <v>5</v>
      </c>
      <c r="S12" s="18">
        <v>9025.2000000000007</v>
      </c>
      <c r="T12" s="17">
        <v>69</v>
      </c>
      <c r="U12" s="18">
        <v>2259.9</v>
      </c>
      <c r="V12" s="17"/>
      <c r="W12" s="18"/>
      <c r="X12" s="17">
        <v>1</v>
      </c>
      <c r="Y12" s="17">
        <v>221</v>
      </c>
    </row>
    <row r="13" spans="1:25" s="5" customFormat="1" ht="41.25" customHeight="1" x14ac:dyDescent="0.3">
      <c r="A13" s="31"/>
      <c r="B13" s="32"/>
      <c r="C13" s="32"/>
      <c r="D13" s="51">
        <f>F12+H13+J12+L12+N12</f>
        <v>144</v>
      </c>
      <c r="E13" s="52">
        <f>G12+I13+K12+M12+O12</f>
        <v>300539.09999999998</v>
      </c>
      <c r="F13" s="23"/>
      <c r="G13" s="24"/>
      <c r="H13" s="29">
        <v>44</v>
      </c>
      <c r="I13" s="54">
        <v>24656.7</v>
      </c>
      <c r="J13" s="23"/>
      <c r="K13" s="24"/>
      <c r="L13" s="23"/>
      <c r="M13" s="30"/>
      <c r="N13" s="23"/>
      <c r="O13" s="24"/>
      <c r="P13" s="23"/>
      <c r="Q13" s="24"/>
      <c r="R13" s="23"/>
      <c r="S13" s="24"/>
      <c r="T13" s="23"/>
      <c r="U13" s="24"/>
      <c r="V13" s="23"/>
      <c r="W13" s="24"/>
      <c r="X13" s="23"/>
      <c r="Y13" s="23"/>
    </row>
    <row r="14" spans="1:25" s="5" customFormat="1" ht="20.25" x14ac:dyDescent="0.25">
      <c r="G14" s="33"/>
      <c r="H14" s="33"/>
      <c r="I14" s="33"/>
      <c r="J14" s="33"/>
    </row>
    <row r="15" spans="1:25" s="35" customFormat="1" ht="36.75" customHeight="1" x14ac:dyDescent="0.25">
      <c r="A15" s="34" t="s">
        <v>25</v>
      </c>
      <c r="G15" s="36"/>
      <c r="H15" s="36"/>
      <c r="I15" s="36"/>
      <c r="J15" s="36"/>
    </row>
    <row r="16" spans="1:25" s="35" customFormat="1" ht="36.75" customHeight="1" x14ac:dyDescent="0.25">
      <c r="A16" s="55" t="s">
        <v>26</v>
      </c>
      <c r="B16" s="55" t="s">
        <v>27</v>
      </c>
      <c r="C16" s="55" t="s">
        <v>10</v>
      </c>
      <c r="D16" s="55" t="s">
        <v>11</v>
      </c>
      <c r="E16" s="55" t="s">
        <v>28</v>
      </c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</row>
    <row r="17" spans="1:10" s="5" customFormat="1" ht="20.25" x14ac:dyDescent="0.25">
      <c r="A17" s="58">
        <v>1</v>
      </c>
      <c r="B17" s="55" t="s">
        <v>22</v>
      </c>
      <c r="C17" s="58">
        <v>8</v>
      </c>
      <c r="D17" s="62">
        <v>247422.9</v>
      </c>
      <c r="E17" s="63">
        <v>0.624</v>
      </c>
      <c r="G17" s="33"/>
      <c r="H17" s="33"/>
      <c r="I17" s="33"/>
      <c r="J17" s="33"/>
    </row>
    <row r="18" spans="1:10" s="5" customFormat="1" ht="37.5" x14ac:dyDescent="0.25">
      <c r="A18" s="58">
        <v>2</v>
      </c>
      <c r="B18" s="55" t="s">
        <v>4</v>
      </c>
      <c r="C18" s="58">
        <v>46</v>
      </c>
      <c r="D18" s="58">
        <v>26967.9</v>
      </c>
      <c r="E18" s="63">
        <v>6.8000000000000005E-2</v>
      </c>
      <c r="G18" s="33"/>
      <c r="H18" s="33"/>
      <c r="I18" s="33"/>
      <c r="J18" s="33"/>
    </row>
    <row r="19" spans="1:10" ht="56.25" x14ac:dyDescent="0.3">
      <c r="A19" s="59">
        <v>3</v>
      </c>
      <c r="B19" s="61" t="s">
        <v>29</v>
      </c>
      <c r="C19" s="59">
        <v>18</v>
      </c>
      <c r="D19" s="68">
        <v>29123.599999999999</v>
      </c>
      <c r="E19" s="64">
        <v>7.2999999999999995E-2</v>
      </c>
    </row>
    <row r="20" spans="1:10" ht="56.25" x14ac:dyDescent="0.3">
      <c r="A20" s="59">
        <v>4</v>
      </c>
      <c r="B20" s="61" t="s">
        <v>30</v>
      </c>
      <c r="C20" s="59">
        <v>196</v>
      </c>
      <c r="D20" s="68">
        <v>93263</v>
      </c>
      <c r="E20" s="64">
        <v>0.23499999999999999</v>
      </c>
    </row>
    <row r="21" spans="1:10" ht="18.75" x14ac:dyDescent="0.3">
      <c r="A21" s="57"/>
      <c r="B21" s="60" t="s">
        <v>31</v>
      </c>
      <c r="C21" s="57"/>
      <c r="D21" s="68">
        <f>D20+D19+D18+D17</f>
        <v>396777.4</v>
      </c>
      <c r="E21" s="65">
        <v>1</v>
      </c>
    </row>
  </sheetData>
  <mergeCells count="78">
    <mergeCell ref="X12:X13"/>
    <mergeCell ref="Y12:Y13"/>
    <mergeCell ref="A1:Y1"/>
    <mergeCell ref="D3:E4"/>
    <mergeCell ref="U12:U13"/>
    <mergeCell ref="V12:V13"/>
    <mergeCell ref="W12:W13"/>
    <mergeCell ref="T12:T13"/>
    <mergeCell ref="S12:S13"/>
    <mergeCell ref="M12:M13"/>
    <mergeCell ref="N12:N13"/>
    <mergeCell ref="O12:O13"/>
    <mergeCell ref="P12:P13"/>
    <mergeCell ref="Q12:Q13"/>
    <mergeCell ref="R12:R13"/>
    <mergeCell ref="X10:X11"/>
    <mergeCell ref="Y10:Y11"/>
    <mergeCell ref="C12:C13"/>
    <mergeCell ref="F12:F13"/>
    <mergeCell ref="G12:G13"/>
    <mergeCell ref="J12:J13"/>
    <mergeCell ref="K12:K13"/>
    <mergeCell ref="L12:L13"/>
    <mergeCell ref="V10:V11"/>
    <mergeCell ref="W10:W11"/>
    <mergeCell ref="T10:T11"/>
    <mergeCell ref="U10:U11"/>
    <mergeCell ref="N10:N11"/>
    <mergeCell ref="O10:O11"/>
    <mergeCell ref="P10:P11"/>
    <mergeCell ref="Q10:Q11"/>
    <mergeCell ref="R10:R11"/>
    <mergeCell ref="S10:S11"/>
    <mergeCell ref="Y8:Y9"/>
    <mergeCell ref="C10:C11"/>
    <mergeCell ref="F10:F11"/>
    <mergeCell ref="G10:G11"/>
    <mergeCell ref="J10:J11"/>
    <mergeCell ref="K10:K11"/>
    <mergeCell ref="L10:L11"/>
    <mergeCell ref="M10:M11"/>
    <mergeCell ref="W8:W9"/>
    <mergeCell ref="X8:X9"/>
    <mergeCell ref="T8:T9"/>
    <mergeCell ref="U8:U9"/>
    <mergeCell ref="V8:V9"/>
    <mergeCell ref="O8:O9"/>
    <mergeCell ref="P8:P9"/>
    <mergeCell ref="Q8:Q9"/>
    <mergeCell ref="R8:R9"/>
    <mergeCell ref="S8:S9"/>
    <mergeCell ref="K8:K9"/>
    <mergeCell ref="L8:L9"/>
    <mergeCell ref="M8:M9"/>
    <mergeCell ref="N8:N9"/>
    <mergeCell ref="X4:Y4"/>
    <mergeCell ref="A7:C7"/>
    <mergeCell ref="A8:A13"/>
    <mergeCell ref="B8:B13"/>
    <mergeCell ref="C8:C9"/>
    <mergeCell ref="F8:F9"/>
    <mergeCell ref="G8:G9"/>
    <mergeCell ref="J8:J9"/>
    <mergeCell ref="T4:U4"/>
    <mergeCell ref="V4:W4"/>
    <mergeCell ref="L4:M4"/>
    <mergeCell ref="P4:Q4"/>
    <mergeCell ref="R4:S4"/>
    <mergeCell ref="P3:Y3"/>
    <mergeCell ref="F4:G4"/>
    <mergeCell ref="H4:I4"/>
    <mergeCell ref="J4:K4"/>
    <mergeCell ref="A3:A5"/>
    <mergeCell ref="B3:B5"/>
    <mergeCell ref="C3:C5"/>
    <mergeCell ref="F3:I3"/>
    <mergeCell ref="J3:M3"/>
    <mergeCell ref="N3:O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Мустафина Надежда Васильевна</dc:creator>
  <cp:lastModifiedBy>Мустафина Надежда Васильевна</cp:lastModifiedBy>
  <dcterms:created xsi:type="dcterms:W3CDTF">2022-01-18T05:36:41Z</dcterms:created>
  <dcterms:modified xsi:type="dcterms:W3CDTF">2022-01-18T06:44:10Z</dcterms:modified>
</cp:coreProperties>
</file>